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egulation &amp; Monitoring\Liquidity template revision 2018\Version restricted templates\Locked Versions\"/>
    </mc:Choice>
  </mc:AlternateContent>
  <xr:revisionPtr revIDLastSave="0" documentId="13_ncr:1_{EE71AE23-000A-4134-AD96-64ADEC0020F3}" xr6:coauthVersionLast="38" xr6:coauthVersionMax="38" xr10:uidLastSave="{00000000-0000-0000-0000-000000000000}"/>
  <workbookProtection workbookPassword="E3C7" lockStructure="1"/>
  <bookViews>
    <workbookView xWindow="0" yWindow="0" windowWidth="28800" windowHeight="11700" tabRatio="697" xr2:uid="{00000000-000D-0000-FFFF-FFFF00000000}"/>
  </bookViews>
  <sheets>
    <sheet name="Balance Sheet" sheetId="1" r:id="rId1"/>
    <sheet name="Unencumbered Liquid Assets" sheetId="2" r:id="rId2"/>
    <sheet name="Assumptions" sheetId="3" r:id="rId3"/>
    <sheet name="Securities Haircut Table" sheetId="4" r:id="rId4"/>
    <sheet name="Working Papers 1" sheetId="5" r:id="rId5"/>
    <sheet name="Working Papers 2" sheetId="6" r:id="rId6"/>
  </sheets>
  <definedNames>
    <definedName name="_xlnm.Print_Area" localSheetId="2">Assumptions!$A$6:$R$86</definedName>
    <definedName name="_xlnm.Print_Area" localSheetId="0">'Balance Sheet'!$A$1:$T$92</definedName>
    <definedName name="_xlnm.Print_Area" localSheetId="3">'Securities Haircut Table'!$A$1:$L$102</definedName>
    <definedName name="_xlnm.Print_Area" localSheetId="1">'Unencumbered Liquid Assets'!$A$1:$S$27</definedName>
    <definedName name="_xlnm.Print_Titles" localSheetId="0">'Balance Sheet'!$A:$G,'Balance Sheet'!$1:$7</definedName>
    <definedName name="_xlnm.Print_Titles" localSheetId="1">'Unencumbered Liquid Assets'!$A:$D</definedName>
    <definedName name="Z_15B2AEE5_4C06_4776_9167_C12726358AC2_.wvu.PrintArea" localSheetId="2" hidden="1">Assumptions!$A$1:$R$98</definedName>
    <definedName name="Z_15B2AEE5_4C06_4776_9167_C12726358AC2_.wvu.PrintArea" localSheetId="0" hidden="1">'Balance Sheet'!$A$1:$T$92</definedName>
    <definedName name="Z_15B2AEE5_4C06_4776_9167_C12726358AC2_.wvu.PrintArea" localSheetId="1" hidden="1">'Unencumbered Liquid Assets'!$A$1:$E$27</definedName>
    <definedName name="Z_15B2AEE5_4C06_4776_9167_C12726358AC2_.wvu.PrintTitles" localSheetId="0" hidden="1">'Balance Sheet'!$A:$G,'Balance Sheet'!$1:$7</definedName>
    <definedName name="Z_15B2AEE5_4C06_4776_9167_C12726358AC2_.wvu.PrintTitles" localSheetId="1" hidden="1">'Unencumbered Liquid Assets'!$A:$D</definedName>
    <definedName name="Z_1C2C24FC_04FF_45AA_9C48_1A56CDE9BD31_.wvu.Cols" localSheetId="3" hidden="1">'Securities Haircut Table'!#REF!</definedName>
    <definedName name="Z_1C2C24FC_04FF_45AA_9C48_1A56CDE9BD31_.wvu.PrintArea" localSheetId="2" hidden="1">Assumptions!$A$6:$R$86</definedName>
    <definedName name="Z_1C2C24FC_04FF_45AA_9C48_1A56CDE9BD31_.wvu.PrintArea" localSheetId="0" hidden="1">'Balance Sheet'!$A$1:$T$92</definedName>
    <definedName name="Z_1C2C24FC_04FF_45AA_9C48_1A56CDE9BD31_.wvu.PrintArea" localSheetId="1" hidden="1">'Unencumbered Liquid Assets'!$A$1:$S$27</definedName>
    <definedName name="Z_1C2C24FC_04FF_45AA_9C48_1A56CDE9BD31_.wvu.PrintTitles" localSheetId="0" hidden="1">'Balance Sheet'!$A:$G,'Balance Sheet'!$1:$7</definedName>
    <definedName name="Z_1C2C24FC_04FF_45AA_9C48_1A56CDE9BD31_.wvu.PrintTitles" localSheetId="1" hidden="1">'Unencumbered Liquid Assets'!$A:$D</definedName>
    <definedName name="Z_1C2C24FC_04FF_45AA_9C48_1A56CDE9BD31_.wvu.Rows" localSheetId="3" hidden="1">'Securities Haircut Table'!$15:$39,'Securities Haircut Table'!$50:$50,'Securities Haircut Table'!$57:$67,'Securities Haircut Table'!$70:$70,'Securities Haircut Table'!$72:$87</definedName>
    <definedName name="Z_2CB3408B_1447_4F85_8845_B244269C63AB_.wvu.Cols" localSheetId="3" hidden="1">'Securities Haircut Table'!#REF!</definedName>
    <definedName name="Z_2CB3408B_1447_4F85_8845_B244269C63AB_.wvu.PrintArea" localSheetId="2" hidden="1">Assumptions!$A$6:$R$86</definedName>
    <definedName name="Z_2CB3408B_1447_4F85_8845_B244269C63AB_.wvu.PrintArea" localSheetId="0" hidden="1">'Balance Sheet'!$A$1:$T$92</definedName>
    <definedName name="Z_2CB3408B_1447_4F85_8845_B244269C63AB_.wvu.PrintArea" localSheetId="1" hidden="1">'Unencumbered Liquid Assets'!$A$1:$S$27</definedName>
    <definedName name="Z_2CB3408B_1447_4F85_8845_B244269C63AB_.wvu.PrintTitles" localSheetId="0" hidden="1">'Balance Sheet'!$A:$G,'Balance Sheet'!$1:$7</definedName>
    <definedName name="Z_2CB3408B_1447_4F85_8845_B244269C63AB_.wvu.PrintTitles" localSheetId="1" hidden="1">'Unencumbered Liquid Assets'!$A:$D</definedName>
    <definedName name="Z_2CB3408B_1447_4F85_8845_B244269C63AB_.wvu.Rows" localSheetId="3" hidden="1">'Securities Haircut Table'!$15:$39,'Securities Haircut Table'!$50:$50,'Securities Haircut Table'!$57:$67,'Securities Haircut Table'!$70:$70,'Securities Haircut Table'!$72:$87</definedName>
    <definedName name="Z_9653EADD_2D71_44E0_B465_5D6569EE7D13_.wvu.Cols" localSheetId="3" hidden="1">'Securities Haircut Table'!#REF!</definedName>
    <definedName name="Z_9653EADD_2D71_44E0_B465_5D6569EE7D13_.wvu.PrintArea" localSheetId="2" hidden="1">Assumptions!$A$6:$R$86</definedName>
    <definedName name="Z_9653EADD_2D71_44E0_B465_5D6569EE7D13_.wvu.PrintArea" localSheetId="0" hidden="1">'Balance Sheet'!$A$1:$T$92</definedName>
    <definedName name="Z_9653EADD_2D71_44E0_B465_5D6569EE7D13_.wvu.PrintArea" localSheetId="1" hidden="1">'Unencumbered Liquid Assets'!$A$1:$S$27</definedName>
    <definedName name="Z_9653EADD_2D71_44E0_B465_5D6569EE7D13_.wvu.PrintTitles" localSheetId="0" hidden="1">'Balance Sheet'!$A:$G,'Balance Sheet'!$1:$7</definedName>
    <definedName name="Z_9653EADD_2D71_44E0_B465_5D6569EE7D13_.wvu.PrintTitles" localSheetId="1" hidden="1">'Unencumbered Liquid Assets'!$A:$D</definedName>
    <definedName name="Z_9653EADD_2D71_44E0_B465_5D6569EE7D13_.wvu.Rows" localSheetId="3" hidden="1">'Securities Haircut Table'!$15:$39,'Securities Haircut Table'!$50:$50,'Securities Haircut Table'!$57:$67,'Securities Haircut Table'!$70:$70,'Securities Haircut Table'!$72:$87</definedName>
    <definedName name="Z_C69779CD_83E0_47E7_B932_07CB5BC96F79_.wvu.Cols" localSheetId="3" hidden="1">'Securities Haircut Table'!#REF!</definedName>
    <definedName name="Z_C69779CD_83E0_47E7_B932_07CB5BC96F79_.wvu.PrintArea" localSheetId="2" hidden="1">Assumptions!$A$6:$R$86</definedName>
    <definedName name="Z_C69779CD_83E0_47E7_B932_07CB5BC96F79_.wvu.PrintArea" localSheetId="0" hidden="1">'Balance Sheet'!$A$1:$T$92</definedName>
    <definedName name="Z_C69779CD_83E0_47E7_B932_07CB5BC96F79_.wvu.PrintArea" localSheetId="1" hidden="1">'Unencumbered Liquid Assets'!$A$1:$S$27</definedName>
    <definedName name="Z_C69779CD_83E0_47E7_B932_07CB5BC96F79_.wvu.PrintTitles" localSheetId="0" hidden="1">'Balance Sheet'!$A:$G,'Balance Sheet'!$1:$7</definedName>
    <definedName name="Z_C69779CD_83E0_47E7_B932_07CB5BC96F79_.wvu.PrintTitles" localSheetId="1" hidden="1">'Unencumbered Liquid Assets'!$A:$D</definedName>
    <definedName name="Z_C69779CD_83E0_47E7_B932_07CB5BC96F79_.wvu.Rows" localSheetId="3" hidden="1">'Securities Haircut Table'!$15:$39,'Securities Haircut Table'!$50:$50,'Securities Haircut Table'!$57:$67,'Securities Haircut Table'!$70:$70,'Securities Haircut Table'!$72:$87</definedName>
    <definedName name="Z_F47A14AB_BC14_4FA3_B899_F98165EB2FF8_.wvu.Cols" localSheetId="3" hidden="1">'Securities Haircut Table'!#REF!</definedName>
    <definedName name="Z_F47A14AB_BC14_4FA3_B899_F98165EB2FF8_.wvu.PrintArea" localSheetId="2" hidden="1">Assumptions!$A$6:$R$86</definedName>
    <definedName name="Z_F47A14AB_BC14_4FA3_B899_F98165EB2FF8_.wvu.PrintArea" localSheetId="0" hidden="1">'Balance Sheet'!$A$1:$T$92</definedName>
    <definedName name="Z_F47A14AB_BC14_4FA3_B899_F98165EB2FF8_.wvu.PrintArea" localSheetId="1" hidden="1">'Unencumbered Liquid Assets'!$A$1:$S$27</definedName>
    <definedName name="Z_F47A14AB_BC14_4FA3_B899_F98165EB2FF8_.wvu.PrintTitles" localSheetId="0" hidden="1">'Balance Sheet'!$A:$G,'Balance Sheet'!$1:$7</definedName>
    <definedName name="Z_F47A14AB_BC14_4FA3_B899_F98165EB2FF8_.wvu.PrintTitles" localSheetId="1" hidden="1">'Unencumbered Liquid Assets'!$A:$D</definedName>
    <definedName name="Z_F47A14AB_BC14_4FA3_B899_F98165EB2FF8_.wvu.Rows" localSheetId="3" hidden="1">'Securities Haircut Table'!$15:$39,'Securities Haircut Table'!$50:$50,'Securities Haircut Table'!$57:$67,'Securities Haircut Table'!$70:$70,'Securities Haircut Table'!$72:$87</definedName>
  </definedNames>
  <calcPr calcId="191029"/>
  <customWorkbookViews>
    <customWorkbookView name="stucker - Personal View" guid="{C69779CD-83E0-47E7-B932-07CB5BC96F79}" mergeInterval="0" personalView="1" maximized="1" xWindow="-8" yWindow="-8" windowWidth="1296" windowHeight="776" activeSheetId="1" showComments="commIndAndComment"/>
    <customWorkbookView name="jwearing - Personal View" guid="{2CB3408B-1447-4F85-8845-B244269C63AB}" mergeInterval="0" personalView="1" maximized="1" xWindow="-8" yWindow="-8" windowWidth="1616" windowHeight="876" activeSheetId="1" showComments="commIndAndComment"/>
    <customWorkbookView name="abarber - Personal View" guid="{F47A14AB-BC14-4FA3-B899-F98165EB2FF8}" mergeInterval="0" personalView="1" maximized="1" xWindow="-9" yWindow="-9" windowWidth="1618" windowHeight="870" activeSheetId="2"/>
    <customWorkbookView name="Mak, Tiffany FIN:EX - Personal View" guid="{15B2AEE5-4C06-4776-9167-C12726358AC2}" mergeInterval="0" personalView="1" maximized="1" windowWidth="1600" windowHeight="655" activeSheetId="1"/>
    <customWorkbookView name="bhodgins - Personal View" guid="{1C2C24FC-04FF-45AA-9C48-1A56CDE9BD31}" mergeInterval="0" personalView="1" maximized="1" xWindow="-8" yWindow="-8" windowWidth="1616" windowHeight="876" activeSheetId="1" showComments="commIndAndComment"/>
    <customWorkbookView name="Kelly KB. Brunn - Personal View" guid="{9653EADD-2D71-44E0-B465-5D6569EE7D1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2" l="1"/>
  <c r="I4" i="3" s="1"/>
  <c r="G3" i="2"/>
  <c r="I3" i="3" s="1"/>
  <c r="K6" i="4" l="1"/>
  <c r="K5" i="4"/>
  <c r="K7" i="4" l="1"/>
  <c r="S20" i="2"/>
  <c r="T15" i="1"/>
  <c r="T18" i="1"/>
  <c r="T23" i="1"/>
  <c r="T25" i="1"/>
  <c r="T26" i="1"/>
  <c r="T27" i="1"/>
  <c r="T30" i="1"/>
  <c r="T32" i="1"/>
  <c r="T33" i="1"/>
  <c r="T34" i="1"/>
  <c r="S22" i="2"/>
  <c r="S19" i="2"/>
  <c r="S18" i="2"/>
  <c r="S17" i="2"/>
  <c r="S16" i="2"/>
  <c r="S14" i="2"/>
  <c r="S13" i="2"/>
  <c r="S12" i="2" l="1"/>
  <c r="T68" i="1"/>
  <c r="T67" i="1"/>
  <c r="T56" i="1"/>
  <c r="T46" i="1"/>
  <c r="T48" i="1" l="1"/>
  <c r="T53" i="1"/>
  <c r="T36" i="1"/>
  <c r="T20" i="1"/>
  <c r="H14" i="1"/>
  <c r="H13" i="1"/>
  <c r="G8" i="2"/>
  <c r="T51" i="1" l="1"/>
  <c r="T73" i="1"/>
  <c r="T70" i="1"/>
  <c r="H66" i="1"/>
  <c r="H62" i="1"/>
  <c r="H61" i="1"/>
  <c r="H60" i="1"/>
  <c r="H59" i="1"/>
  <c r="H58" i="1"/>
  <c r="H52" i="1"/>
  <c r="H50" i="1"/>
  <c r="H47" i="1"/>
  <c r="H45" i="1"/>
  <c r="I31" i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I24" i="1"/>
  <c r="H24" i="2"/>
  <c r="I10" i="1" s="1"/>
  <c r="I24" i="2"/>
  <c r="J10" i="1" s="1"/>
  <c r="J24" i="2"/>
  <c r="K10" i="1" s="1"/>
  <c r="K24" i="2"/>
  <c r="L10" i="1" s="1"/>
  <c r="L24" i="2"/>
  <c r="M10" i="1" s="1"/>
  <c r="M24" i="2"/>
  <c r="N10" i="1" s="1"/>
  <c r="N24" i="2"/>
  <c r="O10" i="1" s="1"/>
  <c r="O24" i="2"/>
  <c r="P10" i="1" s="1"/>
  <c r="P24" i="2"/>
  <c r="Q10" i="1" s="1"/>
  <c r="Q24" i="2"/>
  <c r="R10" i="1" s="1"/>
  <c r="R24" i="2"/>
  <c r="S10" i="1" s="1"/>
  <c r="S24" i="2"/>
  <c r="T10" i="1" s="1"/>
  <c r="G74" i="1"/>
  <c r="I50" i="1" l="1"/>
  <c r="I47" i="1"/>
  <c r="J47" i="1" s="1"/>
  <c r="I61" i="1"/>
  <c r="J61" i="1"/>
  <c r="J24" i="1"/>
  <c r="I39" i="1"/>
  <c r="I45" i="1"/>
  <c r="I58" i="1"/>
  <c r="I60" i="1"/>
  <c r="J60" i="1" s="1"/>
  <c r="I59" i="1"/>
  <c r="I52" i="1"/>
  <c r="J52" i="1" s="1"/>
  <c r="H75" i="1"/>
  <c r="K47" i="1" l="1"/>
  <c r="L47" i="1" s="1"/>
  <c r="J50" i="1"/>
  <c r="K50" i="1" s="1"/>
  <c r="I75" i="1"/>
  <c r="I77" i="1" s="1"/>
  <c r="M47" i="1"/>
  <c r="N47" i="1" s="1"/>
  <c r="J45" i="1"/>
  <c r="K61" i="1"/>
  <c r="K24" i="1"/>
  <c r="J39" i="1"/>
  <c r="J58" i="1"/>
  <c r="K60" i="1"/>
  <c r="J59" i="1"/>
  <c r="K52" i="1"/>
  <c r="L50" i="1"/>
  <c r="M50" i="1"/>
  <c r="O47" i="1"/>
  <c r="E24" i="2"/>
  <c r="G10" i="1" s="1"/>
  <c r="G38" i="1" s="1"/>
  <c r="Q89" i="1"/>
  <c r="R89" i="1"/>
  <c r="L60" i="1" l="1"/>
  <c r="M60" i="1" s="1"/>
  <c r="K58" i="1"/>
  <c r="L58" i="1" s="1"/>
  <c r="J75" i="1"/>
  <c r="J77" i="1" s="1"/>
  <c r="N50" i="1"/>
  <c r="O50" i="1" s="1"/>
  <c r="P50" i="1" s="1"/>
  <c r="K45" i="1"/>
  <c r="L61" i="1"/>
  <c r="M61" i="1" s="1"/>
  <c r="L24" i="1"/>
  <c r="K39" i="1"/>
  <c r="P47" i="1"/>
  <c r="Q47" i="1" s="1"/>
  <c r="R47" i="1" s="1"/>
  <c r="K59" i="1"/>
  <c r="L52" i="1"/>
  <c r="S47" i="1" l="1"/>
  <c r="T47" i="1" s="1"/>
  <c r="K75" i="1"/>
  <c r="K77" i="1" s="1"/>
  <c r="M58" i="1"/>
  <c r="N58" i="1" s="1"/>
  <c r="L45" i="1"/>
  <c r="N61" i="1"/>
  <c r="O61" i="1" s="1"/>
  <c r="P61" i="1" s="1"/>
  <c r="Q61" i="1" s="1"/>
  <c r="M24" i="1"/>
  <c r="L39" i="1"/>
  <c r="Q50" i="1"/>
  <c r="N60" i="1"/>
  <c r="L59" i="1"/>
  <c r="M52" i="1"/>
  <c r="N52" i="1" s="1"/>
  <c r="G24" i="2"/>
  <c r="H10" i="1" s="1"/>
  <c r="O58" i="1" l="1"/>
  <c r="M45" i="1"/>
  <c r="L75" i="1"/>
  <c r="L77" i="1" s="1"/>
  <c r="R61" i="1"/>
  <c r="S61" i="1" s="1"/>
  <c r="T61" i="1" s="1"/>
  <c r="H39" i="1"/>
  <c r="H77" i="1" s="1"/>
  <c r="N24" i="1"/>
  <c r="M39" i="1"/>
  <c r="R50" i="1"/>
  <c r="S50" i="1" s="1"/>
  <c r="T50" i="1" s="1"/>
  <c r="O60" i="1"/>
  <c r="P60" i="1" s="1"/>
  <c r="M59" i="1"/>
  <c r="N59" i="1" s="1"/>
  <c r="O52" i="1"/>
  <c r="P52" i="1" s="1"/>
  <c r="T89" i="1"/>
  <c r="S89" i="1"/>
  <c r="P89" i="1"/>
  <c r="O89" i="1"/>
  <c r="N89" i="1"/>
  <c r="M89" i="1"/>
  <c r="L89" i="1"/>
  <c r="K89" i="1"/>
  <c r="J89" i="1"/>
  <c r="I89" i="1"/>
  <c r="G89" i="1"/>
  <c r="Q52" i="1" l="1"/>
  <c r="R52" i="1" s="1"/>
  <c r="S52" i="1" s="1"/>
  <c r="T52" i="1" s="1"/>
  <c r="P58" i="1"/>
  <c r="Q58" i="1" s="1"/>
  <c r="R58" i="1" s="1"/>
  <c r="S58" i="1" s="1"/>
  <c r="T58" i="1" s="1"/>
  <c r="M75" i="1"/>
  <c r="M77" i="1" s="1"/>
  <c r="N45" i="1"/>
  <c r="N75" i="1" s="1"/>
  <c r="O24" i="1"/>
  <c r="N39" i="1"/>
  <c r="Q60" i="1"/>
  <c r="R60" i="1" s="1"/>
  <c r="S60" i="1" s="1"/>
  <c r="T60" i="1" s="1"/>
  <c r="O59" i="1"/>
  <c r="P59" i="1" s="1"/>
  <c r="Q59" i="1" s="1"/>
  <c r="H89" i="1"/>
  <c r="O45" i="1" l="1"/>
  <c r="O75" i="1" s="1"/>
  <c r="N77" i="1"/>
  <c r="P24" i="1"/>
  <c r="O39" i="1"/>
  <c r="R59" i="1"/>
  <c r="S59" i="1" s="1"/>
  <c r="T59" i="1" s="1"/>
  <c r="H78" i="1"/>
  <c r="I78" i="1" s="1"/>
  <c r="J78" i="1" s="1"/>
  <c r="K78" i="1" s="1"/>
  <c r="L78" i="1" s="1"/>
  <c r="M78" i="1" s="1"/>
  <c r="P45" i="1" l="1"/>
  <c r="P75" i="1" s="1"/>
  <c r="O77" i="1"/>
  <c r="N78" i="1"/>
  <c r="Q45" i="1"/>
  <c r="Q75" i="1" s="1"/>
  <c r="Q24" i="1"/>
  <c r="P39" i="1"/>
  <c r="P77" i="1" s="1"/>
  <c r="R45" i="1" l="1"/>
  <c r="R75" i="1" s="1"/>
  <c r="O78" i="1"/>
  <c r="P78" i="1" s="1"/>
  <c r="R24" i="1"/>
  <c r="Q39" i="1"/>
  <c r="Q77" i="1" s="1"/>
  <c r="S45" i="1" l="1"/>
  <c r="Q78" i="1"/>
  <c r="S24" i="1"/>
  <c r="R39" i="1"/>
  <c r="R77" i="1" s="1"/>
  <c r="S75" i="1" l="1"/>
  <c r="T45" i="1"/>
  <c r="T75" i="1" s="1"/>
  <c r="R78" i="1"/>
  <c r="T24" i="1"/>
  <c r="T39" i="1" s="1"/>
  <c r="S39" i="1"/>
  <c r="S77" i="1" l="1"/>
  <c r="S78" i="1" s="1"/>
  <c r="T77" i="1"/>
  <c r="T78" i="1" l="1"/>
</calcChain>
</file>

<file path=xl/sharedStrings.xml><?xml version="1.0" encoding="utf-8"?>
<sst xmlns="http://schemas.openxmlformats.org/spreadsheetml/2006/main" count="442" uniqueCount="278">
  <si>
    <t>BALANCE SHEET</t>
  </si>
  <si>
    <t>ASSETS</t>
  </si>
  <si>
    <t>Cash</t>
  </si>
  <si>
    <t>Other Investments</t>
  </si>
  <si>
    <t>Personal Loan Portfolio</t>
  </si>
  <si>
    <t>Term Loan</t>
  </si>
  <si>
    <t>Line of Credit</t>
  </si>
  <si>
    <t>Leases &amp; Other</t>
  </si>
  <si>
    <t>Commercial Loan Portfolio</t>
  </si>
  <si>
    <t>All Other Assets</t>
  </si>
  <si>
    <t>TOTAL ASSETS</t>
  </si>
  <si>
    <t>Position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</si>
  <si>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</si>
  <si>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</si>
  <si>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</si>
  <si>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</si>
  <si>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</si>
  <si>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</si>
  <si>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</si>
  <si>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</si>
  <si>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TOTAL LIABILITIES &amp; EQUITY</t>
  </si>
  <si>
    <t>LIABILITIES &amp; EQUITY</t>
  </si>
  <si>
    <t>Equity</t>
  </si>
  <si>
    <t>Deposits</t>
  </si>
  <si>
    <t xml:space="preserve"> </t>
  </si>
  <si>
    <t>Cash Resources</t>
  </si>
  <si>
    <t>Other Securities</t>
  </si>
  <si>
    <t>Unencumbered Liquid Assets</t>
  </si>
  <si>
    <t>NET CUMULATIVE CASH FLOW REPORT</t>
  </si>
  <si>
    <t>Enter Credit Union's Name Here</t>
  </si>
  <si>
    <t>Enter Reporting Date Here</t>
  </si>
  <si>
    <t>Cash on hand, bank notes and items in transit</t>
  </si>
  <si>
    <t>Marketable Securities</t>
  </si>
  <si>
    <t>Securities issued by the Government of Canada</t>
  </si>
  <si>
    <t>Treasury bills</t>
  </si>
  <si>
    <t>Bonds</t>
  </si>
  <si>
    <t>Stripped coupons and residuals</t>
  </si>
  <si>
    <t>Securities guaranteed by the Government of Canada</t>
  </si>
  <si>
    <t>Canada Mortgage Bonds</t>
  </si>
  <si>
    <t>NHA MBS</t>
  </si>
  <si>
    <t>COMMITMENTS</t>
  </si>
  <si>
    <t>Off-balance sheet funding guarantees</t>
  </si>
  <si>
    <t>Unfunded portion of committed credit</t>
  </si>
  <si>
    <t xml:space="preserve">Retail </t>
  </si>
  <si>
    <t>HELOC</t>
  </si>
  <si>
    <t>Others</t>
  </si>
  <si>
    <t>Corporate, Governments &amp; Municipalities</t>
  </si>
  <si>
    <t>All other commitments</t>
  </si>
  <si>
    <t>NET CASH INFLOW / (OUTFLOW)</t>
  </si>
  <si>
    <t>NET CUMULATIVE CASH FLOW</t>
  </si>
  <si>
    <t>TOTAL COMMITMENTS</t>
  </si>
  <si>
    <t>Unencumbered Liquid Assets *</t>
  </si>
  <si>
    <t>* Please complete Unencumbered Liquid Assets worksheet</t>
  </si>
  <si>
    <t>Deposits Run-off Rate:</t>
  </si>
  <si>
    <t>Bankers' acceptances, promissory notes &amp; commercial papers</t>
  </si>
  <si>
    <t>Securities issued or guaranteed by a provincial/municipal  government</t>
  </si>
  <si>
    <t>Month 4</t>
  </si>
  <si>
    <t>Month 5</t>
  </si>
  <si>
    <t>100% at contractual maturity</t>
  </si>
  <si>
    <t>Term Borrowings</t>
  </si>
  <si>
    <t>Operating / Clearing Account</t>
  </si>
  <si>
    <t xml:space="preserve">Financial Institutions </t>
  </si>
  <si>
    <t>Wholesale Deposits</t>
  </si>
  <si>
    <t>Borrowings and Other Liabilities</t>
  </si>
  <si>
    <t>100% in greater than 12 months</t>
  </si>
  <si>
    <t>MEMO ITEMS:</t>
  </si>
  <si>
    <t>Retail Deposits</t>
  </si>
  <si>
    <r>
      <t xml:space="preserve">Other Borrowings </t>
    </r>
    <r>
      <rPr>
        <i/>
        <sz val="12"/>
        <color theme="1"/>
        <rFont val="Calibri"/>
        <family val="2"/>
        <scheme val="minor"/>
      </rPr>
      <t>(incl. securitizations)</t>
    </r>
  </si>
  <si>
    <t>and  interest only for Line of Credit with no specific maturity</t>
  </si>
  <si>
    <t xml:space="preserve">100% at contractual maturity; include specified minimum payments </t>
  </si>
  <si>
    <t>Guide Ref.</t>
  </si>
  <si>
    <t xml:space="preserve"> Guide Ref.</t>
  </si>
  <si>
    <t>100% at contractual maturity; 100% on payments (including</t>
  </si>
  <si>
    <r>
      <t xml:space="preserve">Retail </t>
    </r>
    <r>
      <rPr>
        <sz val="12"/>
        <color theme="1"/>
        <rFont val="Calibri"/>
        <family val="2"/>
        <scheme val="minor"/>
      </rPr>
      <t>Deposits</t>
    </r>
  </si>
  <si>
    <t>Term Loans</t>
  </si>
  <si>
    <t>Lines of Credit</t>
  </si>
  <si>
    <t>100% at contractual maturity; include specified minimum payments</t>
  </si>
  <si>
    <t xml:space="preserve"> and interest only for Line of Credit with no specific maturity</t>
  </si>
  <si>
    <t>Other</t>
  </si>
  <si>
    <t>Month 3</t>
  </si>
  <si>
    <t>Month 2</t>
  </si>
  <si>
    <t>Deposits with Other Financial Institutions</t>
  </si>
  <si>
    <t>Balance only. No liquidity value will be attributed.</t>
  </si>
  <si>
    <t xml:space="preserve">   The haircut amount of maturity inflows are to be reported in the contractual maturity time buckets.</t>
  </si>
  <si>
    <t>100% at contractual maturity.</t>
  </si>
  <si>
    <t>100% at contractual maturity or the earliest option date.</t>
  </si>
  <si>
    <t>Month 1</t>
  </si>
  <si>
    <t>100% in month 1 (subject to Securities Haircut table). The haircut amount of maturity inflows are to be reported in the contractual maturity time buckets.</t>
  </si>
  <si>
    <t>100% in month 1</t>
  </si>
  <si>
    <t>Non-redeemable excess term deposits - 100% in the earliest contractual maturity time buckets.</t>
  </si>
  <si>
    <t xml:space="preserve">100% at &gt; 12 months with cash inflow for dividend  declaration date. </t>
  </si>
  <si>
    <t>Haircut</t>
  </si>
  <si>
    <t>Stable Deposits</t>
  </si>
  <si>
    <t>1% per month on declining balance</t>
  </si>
  <si>
    <t>Month 1 or initial maturity</t>
  </si>
  <si>
    <t>Months 2 - 12 or subsequent maturities</t>
  </si>
  <si>
    <t>1% at subsequent maturity on declining balance</t>
  </si>
  <si>
    <t xml:space="preserve">3% run-off at maturity with the net balance rolling to the same term.                          </t>
  </si>
  <si>
    <t>3% run-off month 1</t>
  </si>
  <si>
    <t>5% run-off month 1</t>
  </si>
  <si>
    <t xml:space="preserve">5% run-off at maturity with the net balance rolling to the same term.                          </t>
  </si>
  <si>
    <t>Less Stable Deposits</t>
  </si>
  <si>
    <t>Broker Deposits - Demand</t>
  </si>
  <si>
    <t xml:space="preserve">Broker Deposits - Term </t>
  </si>
  <si>
    <t>10% run-off month 1</t>
  </si>
  <si>
    <t>5% per month on declining balance</t>
  </si>
  <si>
    <t xml:space="preserve">10% run-off at maturity with the net balance rolling to the same term.                          </t>
  </si>
  <si>
    <t>5% at subsequent maturity on declining balance</t>
  </si>
  <si>
    <t>Other insured demand deposits</t>
  </si>
  <si>
    <t>Other insured term deposits</t>
  </si>
  <si>
    <t xml:space="preserve">Uninsured demand deposits </t>
  </si>
  <si>
    <t xml:space="preserve">Uninsured term deposits </t>
  </si>
  <si>
    <t>100% at earliest contractual maturity</t>
  </si>
  <si>
    <t>Non-Financial Inst. - Operational (Insured)</t>
  </si>
  <si>
    <t>3% run-off at month 1</t>
  </si>
  <si>
    <t>3% per month on declining balance</t>
  </si>
  <si>
    <t>Non-Financial Inst. - Operational (Uninsured)</t>
  </si>
  <si>
    <t>10% run of at month 1</t>
  </si>
  <si>
    <t>Non-Financial Inst. - Non-operational (Insured)</t>
  </si>
  <si>
    <t>Non-Financial Inst. - Non-operational (Uninsured)</t>
  </si>
  <si>
    <t>10% per month on declining balance</t>
  </si>
  <si>
    <t>100% at month 1</t>
  </si>
  <si>
    <t xml:space="preserve">100% at  &gt;12 months </t>
  </si>
  <si>
    <t>All Other Liabilities</t>
  </si>
  <si>
    <t>Insured demand deposits with established relationships or in transactional accounts</t>
  </si>
  <si>
    <t>Insured term deposits with established relationships or in transactional accounts</t>
  </si>
  <si>
    <t>Broker deposits - demand</t>
  </si>
  <si>
    <t xml:space="preserve">Broker deposits - term </t>
  </si>
  <si>
    <t>Uninsured term deposits</t>
  </si>
  <si>
    <t>Non-Financial Inst. - Operational (uninsured)</t>
  </si>
  <si>
    <t>Non-Financial Inst. - Non-operational(uninsured)</t>
  </si>
  <si>
    <t>Uninsured demand deposits</t>
  </si>
  <si>
    <t>Residential Mortgages (Payments)</t>
  </si>
  <si>
    <t>Commercial Mortgages (Payments)</t>
  </si>
  <si>
    <t>Term deposits (original term &gt;30 days)</t>
  </si>
  <si>
    <t xml:space="preserve">Other demand and term deposits </t>
  </si>
  <si>
    <r>
      <t xml:space="preserve">100% rollover at contractual maturity with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inflow. </t>
    </r>
  </si>
  <si>
    <t>Commercial Mortgages (Balance at Maturity)</t>
  </si>
  <si>
    <t>Residential Mortgages (Balance at Maturity)</t>
  </si>
  <si>
    <t>SECURITIES</t>
  </si>
  <si>
    <t>High Rated Government Securities</t>
  </si>
  <si>
    <t/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</si>
  <si>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</si>
  <si>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</si>
  <si>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</si>
  <si>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</si>
  <si>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</si>
  <si>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</si>
  <si>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</si>
  <si>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</si>
  <si>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</si>
  <si>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</si>
  <si>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</si>
  <si>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</si>
  <si>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</si>
  <si>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</si>
  <si>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</si>
  <si>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color rgb="FF0070C0"/>
        <rFont val="Arial"/>
        <family val="2"/>
      </rPr>
      <t xml:space="preserve"> (Note 1)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</si>
  <si>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</si>
  <si>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</si>
  <si>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</si>
  <si>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color rgb="FF0070C0"/>
        <rFont val="Arial"/>
        <family val="2"/>
      </rPr>
      <t xml:space="preserve"> (Note 1)</t>
    </r>
  </si>
  <si>
    <t>Non-Agency RMBS (High rated)</t>
  </si>
  <si>
    <t>Non-Agency RMBS (Medium rated)</t>
  </si>
  <si>
    <t>Non-Agency RMBS (Low/not rated)</t>
  </si>
  <si>
    <t>Non-FI Issued Corporate Bonds and Paper (High rated)</t>
  </si>
  <si>
    <t>Non-FI issued unsecured bonds and paper (High rated)</t>
  </si>
  <si>
    <t>Non-FI issued covered bonds (High rated)</t>
  </si>
  <si>
    <t>FI Issued Corporate Bonds and Paper (High rated)</t>
  </si>
  <si>
    <t>FI issued unsecured bonds and paper (High rated)</t>
  </si>
  <si>
    <t>FI issued covered bonds (High rated)</t>
  </si>
  <si>
    <t>FI issued jumbo covered bonds (High rated)</t>
  </si>
  <si>
    <t>Non-FI Issued Corporate Bonds and Paper (Medium rated)</t>
  </si>
  <si>
    <t>Non-FI issued unsecured bonds and paper (Medium rated)</t>
  </si>
  <si>
    <t>Non-FI issued covered bonds (Medium rated)</t>
  </si>
  <si>
    <t>FI Issued Corporate Bonds and Paper (Medium rated)</t>
  </si>
  <si>
    <t>FI issued unsecured bonds and paper (Medium rated)</t>
  </si>
  <si>
    <t>FI issued covered bonds (Medium rated)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</si>
  <si>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</si>
  <si>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</si>
  <si>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</si>
  <si>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</si>
  <si>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</si>
  <si>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</si>
  <si>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</si>
  <si>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</si>
  <si>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r>
      <t>Non-FI Issued ABS and ABCP (High rated)</t>
    </r>
    <r>
      <rPr>
        <b/>
        <sz val="10"/>
        <color rgb="FF0070C0"/>
        <rFont val="Arial"/>
        <family val="2"/>
      </rPr>
      <t xml:space="preserve"> (Note 4)</t>
    </r>
  </si>
  <si>
    <t>Non-FI Issued ABS (High rated)</t>
  </si>
  <si>
    <r>
      <t xml:space="preserve">Non-FI Issued ABCP (High rated) </t>
    </r>
    <r>
      <rPr>
        <b/>
        <sz val="11"/>
        <color theme="4"/>
        <rFont val="Calibri"/>
        <family val="2"/>
        <scheme val="minor"/>
      </rPr>
      <t>(Note 1)</t>
    </r>
  </si>
  <si>
    <r>
      <t>FI Issued ABS and ABCP (High rated)</t>
    </r>
    <r>
      <rPr>
        <b/>
        <sz val="10"/>
        <color rgb="FF0070C0"/>
        <rFont val="Arial"/>
        <family val="2"/>
      </rPr>
      <t xml:space="preserve"> </t>
    </r>
  </si>
  <si>
    <t>FI Issued ABS (High rated)</t>
  </si>
  <si>
    <t>FI Issued ABCP (High rated)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</si>
  <si>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</si>
  <si>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</si>
  <si>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</si>
  <si>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</si>
  <si>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</si>
  <si>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</si>
  <si>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</si>
  <si>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</si>
  <si>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</si>
  <si>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</si>
  <si>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</si>
  <si>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</si>
  <si>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Bank's own debt not eliminated</t>
  </si>
  <si>
    <t>Bank's own equity not eliminated</t>
  </si>
  <si>
    <t>LOANS</t>
  </si>
  <si>
    <t>Securitised Residential Mortgages</t>
  </si>
  <si>
    <t>EULA Securitised Res Mort (Balance at Maturity)</t>
  </si>
  <si>
    <t>EULA Securitised Res Mort (Payments)</t>
  </si>
  <si>
    <t>Securitised Commercial Mortgages</t>
  </si>
  <si>
    <t>EULA Securitised Coml Mort (Balance at Maturity)</t>
  </si>
  <si>
    <t>EULA Securitised Coml Mort (Payments)</t>
  </si>
  <si>
    <t xml:space="preserve">Note 1. </t>
  </si>
  <si>
    <t>For "Non-FI/FI Issued ABCP (High rated)", only ABCPs accepted at the central banks in Canada and U.S. are eligible for the 7.5% haircut noted above.</t>
  </si>
  <si>
    <t xml:space="preserve">Insured demand deposits with established relationships or in transactional accounts </t>
  </si>
  <si>
    <t xml:space="preserve">Insured term deposits with established relationships or in transactional accounts </t>
  </si>
  <si>
    <t>12.5% run of at month 1</t>
  </si>
  <si>
    <t xml:space="preserve">     Unencumbered cashable excess term deposits - 100% in month 1, subject  to 5% haircut</t>
  </si>
  <si>
    <t>5-11</t>
  </si>
  <si>
    <t>16,17</t>
  </si>
  <si>
    <t>29-36</t>
  </si>
  <si>
    <t>54-56</t>
  </si>
  <si>
    <t>Deposits with Central 1 or a League - Operating</t>
  </si>
  <si>
    <t>Central 1, League or Other Financial Institution</t>
  </si>
  <si>
    <t>Statutory Liquidity Reserve Deposits with Central 1 or a League</t>
  </si>
  <si>
    <t>Excess Term Deposits with Central 1 or a League</t>
  </si>
  <si>
    <t>Excess Term Deposits with Central 1  or a League</t>
  </si>
  <si>
    <t>Central 1, League, or Other Financial Institution</t>
  </si>
  <si>
    <t>ASSUMPTIONS AND CASH FLOWS</t>
  </si>
  <si>
    <t xml:space="preserve">Sovereign &amp; Central Bank Government Securities </t>
  </si>
  <si>
    <t xml:space="preserve">State, Provincial &amp; Agency Government Securities </t>
  </si>
  <si>
    <t xml:space="preserve">State Municipal Government Securities </t>
  </si>
  <si>
    <t>AA-/Aa3 to AAA/Aaa</t>
  </si>
  <si>
    <t>A-/A2 to A+/A1</t>
  </si>
  <si>
    <t>D to BBB+/Baa1  or not rated</t>
  </si>
  <si>
    <t>High Rated</t>
  </si>
  <si>
    <t>Medium Rated</t>
  </si>
  <si>
    <t>Low Rated</t>
  </si>
  <si>
    <t>FOR ALL OTHER SECURITIES</t>
  </si>
  <si>
    <t>29-31</t>
  </si>
  <si>
    <t>54-55</t>
  </si>
  <si>
    <t>Derivatives</t>
  </si>
  <si>
    <t>Securities Haircut Table</t>
  </si>
  <si>
    <t>RATING</t>
  </si>
  <si>
    <t>Equivalent Credit Rating</t>
  </si>
  <si>
    <t>Please provide summary comments of any significant assumptions for any category as applicable where different from the completion guide</t>
  </si>
  <si>
    <t>23-24</t>
  </si>
  <si>
    <t>20-21</t>
  </si>
  <si>
    <t>Performing loans</t>
  </si>
  <si>
    <t xml:space="preserve">Performing loans </t>
  </si>
  <si>
    <t xml:space="preserve">Contractual amortization payments are recognized as inflows in each period. Inflows from payments for month 1 will be recognized as the same inflows for month 2-12 time buckets.  100% on payments (including interest payments and instalments). </t>
  </si>
  <si>
    <t xml:space="preserve">interest payments and instalments) </t>
  </si>
  <si>
    <t>interest payments and instalments).</t>
  </si>
  <si>
    <t>Contractual amortization payments are recognized as inflows in each period. Inflows from payments for month 1 will be recognized as the same inflows for month 2-12 time buckets. 100% on payments (including interest payments and instalments).</t>
  </si>
  <si>
    <t>interest payments and instalments)</t>
  </si>
  <si>
    <t>19,28</t>
  </si>
  <si>
    <t>Liquidity Reserve Deposits with Central or a League</t>
  </si>
  <si>
    <t>TOTAL ASSETS  (CASH INFLOWS)</t>
  </si>
  <si>
    <t>TOTAL LIABILITIES &amp; EQUITY (CASH OUTFLOWS)</t>
  </si>
  <si>
    <t>Residential Mortgages (Total Mortgages)</t>
  </si>
  <si>
    <t>Commercial Mortgages (Total All Other Loans)</t>
  </si>
  <si>
    <t xml:space="preserve">DICO removed </t>
  </si>
  <si>
    <t>Total Unencumbered Liquid Assets **</t>
  </si>
  <si>
    <t>Haircut*</t>
  </si>
  <si>
    <t>** Report total unencumbered liquid assets in Week 1 time bucket after the appropriate haircut is applied to in accordance with the EULA Haircut Table.</t>
  </si>
  <si>
    <t>* Please indicate the weighted average haricut calculated on the "securities Haircut Table" tab.</t>
  </si>
  <si>
    <t>Weighting Example</t>
  </si>
  <si>
    <t>Rating</t>
  </si>
  <si>
    <t>High</t>
  </si>
  <si>
    <t>Government of Ontario 5Yr Bond</t>
  </si>
  <si>
    <t>Government of Canada 5Yr Bond</t>
  </si>
  <si>
    <t>Medium</t>
  </si>
  <si>
    <t>Asset $</t>
  </si>
  <si>
    <t>Weighted Haircut</t>
  </si>
  <si>
    <t>Weighting reported in Unencumbered Liquid Asset tab</t>
  </si>
  <si>
    <t>Investment</t>
  </si>
  <si>
    <t>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</si>
</sst>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000"/>
    <numFmt numFmtId="168" formatCode="0.0000000"/>
    <numFmt numFmtId="169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theme="4"/>
      <name val="Calibri"/>
      <family val="2"/>
      <scheme val="minor"/>
    </font>
    <font>
      <b/>
      <sz val="10"/>
      <name val="Arial"/>
      <family val="2"/>
    </font>
    <font>
      <b/>
      <sz val="11"/>
      <color rgb="FF00B0F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ahoma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</cellStyleXfs>
  <cellXfs count="317">
    <xf numFmtId="0" fontId="0" fillId="0" borderId="0" xfId="0"/>
    <xf numFmtId="0" fontId="17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6" fontId="0" fillId="0" borderId="0" xfId="2" applyNumberFormat="1" applyFont="1" applyFill="1" applyBorder="1" applyAlignment="1" applyProtection="1">
      <alignment horizontal="center" vertical="top"/>
    </xf>
    <xf numFmtId="0" fontId="0" fillId="0" borderId="11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Font="1" applyBorder="1" applyAlignment="1" applyProtection="1">
      <alignment horizontal="left"/>
    </xf>
    <xf numFmtId="166" fontId="17" fillId="0" borderId="0" xfId="2" applyNumberFormat="1" applyFont="1" applyFill="1" applyBorder="1" applyAlignment="1" applyProtection="1">
      <alignment horizontal="center" vertical="top"/>
    </xf>
    <xf numFmtId="0" fontId="24" fillId="0" borderId="23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left"/>
    </xf>
    <xf numFmtId="3" fontId="5" fillId="3" borderId="0" xfId="0" applyNumberFormat="1" applyFont="1" applyFill="1" applyAlignment="1" applyProtection="1"/>
    <xf numFmtId="3" fontId="2" fillId="3" borderId="0" xfId="0" applyNumberFormat="1" applyFont="1" applyFill="1" applyProtection="1"/>
    <xf numFmtId="1" fontId="1" fillId="3" borderId="0" xfId="0" applyNumberFormat="1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2" fillId="0" borderId="0" xfId="0" applyFont="1" applyProtection="1"/>
    <xf numFmtId="3" fontId="1" fillId="3" borderId="0" xfId="0" applyNumberFormat="1" applyFont="1" applyFill="1" applyAlignment="1" applyProtection="1"/>
    <xf numFmtId="1" fontId="2" fillId="3" borderId="0" xfId="0" applyNumberFormat="1" applyFont="1" applyFill="1" applyProtection="1"/>
    <xf numFmtId="0" fontId="3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/>
    <xf numFmtId="1" fontId="3" fillId="2" borderId="7" xfId="0" applyNumberFormat="1" applyFont="1" applyFill="1" applyBorder="1" applyAlignment="1" applyProtection="1">
      <alignment horizontal="center" wrapText="1"/>
    </xf>
    <xf numFmtId="0" fontId="3" fillId="2" borderId="7" xfId="0" applyFont="1" applyFill="1" applyBorder="1" applyProtection="1"/>
    <xf numFmtId="0" fontId="8" fillId="2" borderId="4" xfId="0" applyFont="1" applyFill="1" applyBorder="1" applyProtection="1"/>
    <xf numFmtId="0" fontId="8" fillId="2" borderId="2" xfId="0" applyFont="1" applyFill="1" applyBorder="1" applyProtection="1"/>
    <xf numFmtId="3" fontId="7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1" fontId="9" fillId="0" borderId="15" xfId="0" applyNumberFormat="1" applyFont="1" applyBorder="1" applyAlignment="1" applyProtection="1">
      <alignment horizontal="center"/>
    </xf>
    <xf numFmtId="0" fontId="9" fillId="0" borderId="15" xfId="0" applyFont="1" applyBorder="1" applyProtection="1"/>
    <xf numFmtId="0" fontId="7" fillId="0" borderId="16" xfId="0" applyFont="1" applyBorder="1" applyProtection="1"/>
    <xf numFmtId="3" fontId="7" fillId="0" borderId="20" xfId="0" applyNumberFormat="1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0" fillId="0" borderId="0" xfId="0" applyProtection="1"/>
    <xf numFmtId="1" fontId="9" fillId="0" borderId="8" xfId="0" applyNumberFormat="1" applyFont="1" applyBorder="1" applyAlignment="1" applyProtection="1">
      <alignment horizontal="center"/>
    </xf>
    <xf numFmtId="0" fontId="9" fillId="0" borderId="8" xfId="0" applyFont="1" applyBorder="1" applyProtection="1"/>
    <xf numFmtId="1" fontId="9" fillId="0" borderId="8" xfId="0" quotePrefix="1" applyNumberFormat="1" applyFont="1" applyFill="1" applyBorder="1" applyAlignment="1" applyProtection="1">
      <alignment horizontal="center"/>
    </xf>
    <xf numFmtId="3" fontId="7" fillId="3" borderId="3" xfId="1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1" fontId="9" fillId="0" borderId="8" xfId="0" applyNumberFormat="1" applyFont="1" applyFill="1" applyBorder="1" applyAlignment="1" applyProtection="1">
      <alignment horizontal="center"/>
    </xf>
    <xf numFmtId="3" fontId="7" fillId="3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Protection="1"/>
    <xf numFmtId="0" fontId="7" fillId="0" borderId="0" xfId="0" applyFont="1" applyBorder="1" applyProtection="1"/>
    <xf numFmtId="3" fontId="7" fillId="0" borderId="3" xfId="1" applyNumberFormat="1" applyFont="1" applyFill="1" applyBorder="1" applyAlignment="1" applyProtection="1">
      <alignment horizontal="center" vertical="center"/>
    </xf>
    <xf numFmtId="165" fontId="26" fillId="0" borderId="0" xfId="3" quotePrefix="1" applyNumberFormat="1" applyFont="1" applyFill="1" applyBorder="1" applyAlignment="1" applyProtection="1">
      <alignment horizontal="center" vertical="top"/>
    </xf>
    <xf numFmtId="165" fontId="26" fillId="0" borderId="5" xfId="3" quotePrefix="1" applyNumberFormat="1" applyFont="1" applyFill="1" applyBorder="1" applyAlignment="1" applyProtection="1">
      <alignment horizontal="center" vertical="top"/>
    </xf>
    <xf numFmtId="3" fontId="7" fillId="0" borderId="21" xfId="0" applyNumberFormat="1" applyFont="1" applyBorder="1" applyAlignment="1" applyProtection="1">
      <alignment horizontal="center" vertical="center"/>
    </xf>
    <xf numFmtId="3" fontId="7" fillId="2" borderId="20" xfId="0" applyNumberFormat="1" applyFont="1" applyFill="1" applyBorder="1" applyAlignment="1" applyProtection="1">
      <alignment horizontal="center" vertical="center"/>
    </xf>
    <xf numFmtId="3" fontId="7" fillId="2" borderId="32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/>
    </xf>
    <xf numFmtId="0" fontId="7" fillId="0" borderId="11" xfId="0" applyFont="1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Border="1" applyProtection="1"/>
    <xf numFmtId="1" fontId="9" fillId="0" borderId="8" xfId="0" applyNumberFormat="1" applyFont="1" applyBorder="1" applyAlignment="1" applyProtection="1">
      <alignment horizontal="center" vertical="top"/>
    </xf>
    <xf numFmtId="0" fontId="7" fillId="0" borderId="0" xfId="0" applyFont="1" applyProtection="1"/>
    <xf numFmtId="0" fontId="9" fillId="0" borderId="0" xfId="0" applyFont="1" applyProtection="1"/>
    <xf numFmtId="3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Border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7" fillId="2" borderId="18" xfId="0" applyNumberFormat="1" applyFont="1" applyFill="1" applyBorder="1" applyAlignment="1" applyProtection="1">
      <alignment horizontal="center" vertical="center"/>
    </xf>
    <xf numFmtId="1" fontId="7" fillId="3" borderId="8" xfId="0" applyNumberFormat="1" applyFont="1" applyFill="1" applyBorder="1" applyProtection="1"/>
    <xf numFmtId="0" fontId="7" fillId="3" borderId="8" xfId="0" applyFont="1" applyFill="1" applyBorder="1" applyProtection="1"/>
    <xf numFmtId="0" fontId="7" fillId="3" borderId="0" xfId="0" applyFont="1" applyFill="1" applyBorder="1" applyProtection="1"/>
    <xf numFmtId="1" fontId="9" fillId="2" borderId="7" xfId="0" applyNumberFormat="1" applyFont="1" applyFill="1" applyBorder="1" applyProtection="1"/>
    <xf numFmtId="0" fontId="9" fillId="2" borderId="7" xfId="0" applyFont="1" applyFill="1" applyBorder="1" applyProtection="1"/>
    <xf numFmtId="0" fontId="7" fillId="2" borderId="4" xfId="0" applyFont="1" applyFill="1" applyBorder="1" applyProtection="1"/>
    <xf numFmtId="1" fontId="9" fillId="2" borderId="9" xfId="0" applyNumberFormat="1" applyFont="1" applyFill="1" applyBorder="1" applyProtection="1"/>
    <xf numFmtId="0" fontId="9" fillId="2" borderId="9" xfId="0" applyFont="1" applyFill="1" applyBorder="1" applyProtection="1"/>
    <xf numFmtId="0" fontId="7" fillId="2" borderId="5" xfId="0" applyFont="1" applyFill="1" applyBorder="1" applyProtection="1"/>
    <xf numFmtId="1" fontId="7" fillId="0" borderId="20" xfId="0" applyNumberFormat="1" applyFont="1" applyBorder="1" applyProtection="1"/>
    <xf numFmtId="1" fontId="9" fillId="0" borderId="3" xfId="0" applyNumberFormat="1" applyFont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3" fontId="7" fillId="2" borderId="6" xfId="0" applyNumberFormat="1" applyFont="1" applyFill="1" applyBorder="1" applyAlignment="1" applyProtection="1">
      <alignment horizontal="center" vertical="center"/>
    </xf>
    <xf numFmtId="1" fontId="7" fillId="3" borderId="16" xfId="0" applyNumberFormat="1" applyFont="1" applyFill="1" applyBorder="1" applyProtection="1"/>
    <xf numFmtId="0" fontId="7" fillId="3" borderId="16" xfId="0" applyFont="1" applyFill="1" applyBorder="1" applyProtection="1"/>
    <xf numFmtId="3" fontId="7" fillId="3" borderId="16" xfId="0" applyNumberFormat="1" applyFont="1" applyFill="1" applyBorder="1" applyProtection="1"/>
    <xf numFmtId="3" fontId="7" fillId="3" borderId="0" xfId="0" applyNumberFormat="1" applyFont="1" applyFill="1" applyBorder="1" applyProtection="1"/>
    <xf numFmtId="0" fontId="0" fillId="3" borderId="0" xfId="0" applyFill="1" applyBorder="1" applyProtection="1"/>
    <xf numFmtId="1" fontId="7" fillId="0" borderId="0" xfId="0" applyNumberFormat="1" applyFont="1" applyProtection="1"/>
    <xf numFmtId="0" fontId="11" fillId="0" borderId="0" xfId="0" applyFont="1" applyProtection="1"/>
    <xf numFmtId="3" fontId="7" fillId="0" borderId="0" xfId="0" applyNumberFormat="1" applyFont="1" applyProtection="1"/>
    <xf numFmtId="1" fontId="0" fillId="0" borderId="0" xfId="0" applyNumberFormat="1" applyProtection="1"/>
    <xf numFmtId="3" fontId="0" fillId="0" borderId="0" xfId="0" applyNumberFormat="1" applyProtection="1"/>
    <xf numFmtId="3" fontId="1" fillId="3" borderId="0" xfId="0" applyNumberFormat="1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3" fontId="1" fillId="3" borderId="0" xfId="0" applyNumberFormat="1" applyFont="1" applyFill="1" applyAlignment="1" applyProtection="1">
      <alignment horizontal="left"/>
    </xf>
    <xf numFmtId="3" fontId="2" fillId="0" borderId="0" xfId="0" applyNumberFormat="1" applyFont="1" applyProtection="1"/>
    <xf numFmtId="0" fontId="5" fillId="3" borderId="0" xfId="0" applyFont="1" applyFill="1" applyAlignment="1" applyProtection="1"/>
    <xf numFmtId="3" fontId="2" fillId="0" borderId="0" xfId="0" applyNumberFormat="1" applyFont="1" applyFill="1" applyProtection="1"/>
    <xf numFmtId="0" fontId="1" fillId="2" borderId="7" xfId="0" applyFont="1" applyFill="1" applyBorder="1" applyProtection="1"/>
    <xf numFmtId="0" fontId="4" fillId="2" borderId="4" xfId="0" applyFont="1" applyFill="1" applyBorder="1" applyProtection="1"/>
    <xf numFmtId="0" fontId="4" fillId="2" borderId="2" xfId="0" applyFont="1" applyFill="1" applyBorder="1" applyProtection="1"/>
    <xf numFmtId="3" fontId="6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" fontId="13" fillId="2" borderId="1" xfId="0" applyNumberFormat="1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0" fillId="0" borderId="15" xfId="0" applyFont="1" applyBorder="1" applyProtection="1"/>
    <xf numFmtId="0" fontId="7" fillId="0" borderId="17" xfId="0" applyFont="1" applyBorder="1" applyProtection="1"/>
    <xf numFmtId="3" fontId="7" fillId="0" borderId="3" xfId="0" applyNumberFormat="1" applyFont="1" applyBorder="1" applyProtection="1"/>
    <xf numFmtId="9" fontId="7" fillId="0" borderId="3" xfId="2" applyFont="1" applyBorder="1" applyProtection="1"/>
    <xf numFmtId="3" fontId="0" fillId="0" borderId="3" xfId="0" applyNumberFormat="1" applyBorder="1" applyProtection="1"/>
    <xf numFmtId="3" fontId="7" fillId="0" borderId="3" xfId="0" applyNumberFormat="1" applyFont="1" applyFill="1" applyBorder="1" applyProtection="1"/>
    <xf numFmtId="0" fontId="10" fillId="0" borderId="8" xfId="0" applyFont="1" applyBorder="1" applyProtection="1"/>
    <xf numFmtId="3" fontId="7" fillId="3" borderId="3" xfId="0" applyNumberFormat="1" applyFont="1" applyFill="1" applyBorder="1" applyProtection="1"/>
    <xf numFmtId="9" fontId="7" fillId="3" borderId="3" xfId="2" applyFont="1" applyFill="1" applyBorder="1" applyProtection="1"/>
    <xf numFmtId="9" fontId="7" fillId="0" borderId="3" xfId="2" applyFont="1" applyFill="1" applyBorder="1" applyProtection="1"/>
    <xf numFmtId="0" fontId="7" fillId="0" borderId="3" xfId="0" applyFont="1" applyBorder="1" applyProtection="1"/>
    <xf numFmtId="3" fontId="7" fillId="2" borderId="6" xfId="0" applyNumberFormat="1" applyFont="1" applyFill="1" applyBorder="1" applyProtection="1"/>
    <xf numFmtId="0" fontId="11" fillId="0" borderId="19" xfId="0" applyFont="1" applyFill="1" applyBorder="1" applyProtection="1"/>
    <xf numFmtId="3" fontId="7" fillId="0" borderId="19" xfId="0" applyNumberFormat="1" applyFont="1" applyFill="1" applyBorder="1" applyProtection="1"/>
    <xf numFmtId="3" fontId="0" fillId="0" borderId="0" xfId="0" applyNumberFormat="1" applyFill="1" applyProtection="1"/>
    <xf numFmtId="0" fontId="11" fillId="0" borderId="0" xfId="0" applyFont="1" applyFill="1" applyProtection="1"/>
    <xf numFmtId="0" fontId="0" fillId="0" borderId="0" xfId="0" applyFill="1" applyProtection="1"/>
    <xf numFmtId="1" fontId="3" fillId="3" borderId="0" xfId="0" applyNumberFormat="1" applyFont="1" applyFill="1" applyProtection="1"/>
    <xf numFmtId="0" fontId="3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1" fontId="8" fillId="3" borderId="0" xfId="0" applyNumberFormat="1" applyFont="1" applyFill="1" applyProtection="1"/>
    <xf numFmtId="0" fontId="12" fillId="3" borderId="0" xfId="0" applyFont="1" applyFill="1" applyAlignment="1" applyProtection="1"/>
    <xf numFmtId="0" fontId="8" fillId="3" borderId="5" xfId="0" applyFont="1" applyFill="1" applyBorder="1" applyProtection="1"/>
    <xf numFmtId="0" fontId="8" fillId="3" borderId="5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17" xfId="0" applyFont="1" applyBorder="1" applyAlignment="1" applyProtection="1">
      <alignment vertical="top"/>
    </xf>
    <xf numFmtId="0" fontId="9" fillId="0" borderId="8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1" fontId="9" fillId="0" borderId="8" xfId="0" quotePrefix="1" applyNumberFormat="1" applyFont="1" applyFill="1" applyBorder="1" applyAlignment="1" applyProtection="1">
      <alignment horizontal="center" vertical="top"/>
    </xf>
    <xf numFmtId="0" fontId="10" fillId="0" borderId="0" xfId="0" applyFont="1" applyBorder="1" applyAlignment="1" applyProtection="1">
      <alignment vertical="top"/>
    </xf>
    <xf numFmtId="0" fontId="13" fillId="0" borderId="0" xfId="0" applyFont="1" applyBorder="1" applyProtection="1"/>
    <xf numFmtId="1" fontId="7" fillId="0" borderId="8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 vertical="top"/>
    </xf>
    <xf numFmtId="0" fontId="13" fillId="0" borderId="0" xfId="0" applyFont="1" applyBorder="1" applyAlignment="1" applyProtection="1">
      <alignment vertical="top"/>
    </xf>
    <xf numFmtId="0" fontId="13" fillId="0" borderId="0" xfId="0" applyFont="1" applyFill="1" applyBorder="1" applyProtection="1"/>
    <xf numFmtId="0" fontId="7" fillId="0" borderId="11" xfId="0" applyFont="1" applyFill="1" applyBorder="1" applyProtection="1"/>
    <xf numFmtId="0" fontId="10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2" borderId="12" xfId="0" applyNumberFormat="1" applyFont="1" applyFill="1" applyBorder="1" applyProtection="1"/>
    <xf numFmtId="0" fontId="13" fillId="2" borderId="13" xfId="0" applyFont="1" applyFill="1" applyBorder="1" applyProtection="1"/>
    <xf numFmtId="0" fontId="7" fillId="2" borderId="13" xfId="0" applyFont="1" applyFill="1" applyBorder="1" applyProtection="1"/>
    <xf numFmtId="0" fontId="7" fillId="2" borderId="14" xfId="0" applyFont="1" applyFill="1" applyBorder="1" applyProtection="1"/>
    <xf numFmtId="0" fontId="7" fillId="2" borderId="12" xfId="0" applyFont="1" applyFill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3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11" fillId="0" borderId="0" xfId="0" applyFont="1" applyFill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7" fillId="0" borderId="8" xfId="0" applyFont="1" applyBorder="1" applyAlignment="1" applyProtection="1">
      <alignment vertical="top"/>
    </xf>
    <xf numFmtId="167" fontId="7" fillId="0" borderId="0" xfId="0" applyNumberFormat="1" applyFont="1" applyProtection="1"/>
    <xf numFmtId="168" fontId="7" fillId="0" borderId="0" xfId="0" applyNumberFormat="1" applyFont="1" applyProtection="1"/>
    <xf numFmtId="1" fontId="7" fillId="0" borderId="8" xfId="0" applyNumberFormat="1" applyFont="1" applyBorder="1" applyAlignment="1" applyProtection="1">
      <alignment horizontal="center" vertical="top"/>
    </xf>
    <xf numFmtId="0" fontId="13" fillId="3" borderId="0" xfId="0" applyFont="1" applyFill="1" applyBorder="1" applyProtection="1"/>
    <xf numFmtId="0" fontId="7" fillId="3" borderId="11" xfId="0" applyFont="1" applyFill="1" applyBorder="1" applyProtection="1"/>
    <xf numFmtId="1" fontId="7" fillId="3" borderId="8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7" fillId="2" borderId="7" xfId="0" applyFont="1" applyFill="1" applyBorder="1" applyProtection="1"/>
    <xf numFmtId="0" fontId="7" fillId="2" borderId="2" xfId="0" applyFont="1" applyFill="1" applyBorder="1" applyProtection="1"/>
    <xf numFmtId="0" fontId="7" fillId="0" borderId="3" xfId="0" applyFont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7" fillId="0" borderId="32" xfId="0" applyNumberFormat="1" applyFont="1" applyFill="1" applyBorder="1" applyAlignment="1" applyProtection="1">
      <alignment horizontal="center" vertical="center"/>
    </xf>
    <xf numFmtId="3" fontId="7" fillId="0" borderId="20" xfId="0" applyNumberFormat="1" applyFont="1" applyFill="1" applyBorder="1" applyAlignment="1" applyProtection="1">
      <alignment horizontal="center" vertical="center"/>
    </xf>
    <xf numFmtId="3" fontId="7" fillId="6" borderId="3" xfId="0" applyNumberFormat="1" applyFont="1" applyFill="1" applyBorder="1" applyProtection="1">
      <protection locked="0"/>
    </xf>
    <xf numFmtId="3" fontId="7" fillId="6" borderId="3" xfId="1" applyNumberFormat="1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Protection="1"/>
    <xf numFmtId="9" fontId="7" fillId="6" borderId="3" xfId="2" applyFont="1" applyFill="1" applyBorder="1" applyProtection="1">
      <protection locked="0"/>
    </xf>
    <xf numFmtId="169" fontId="7" fillId="6" borderId="3" xfId="1" applyNumberFormat="1" applyFont="1" applyFill="1" applyBorder="1" applyProtection="1"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3" fillId="3" borderId="0" xfId="0" applyFont="1" applyFill="1" applyAlignment="1" applyProtection="1">
      <alignment horizontal="left"/>
    </xf>
    <xf numFmtId="0" fontId="0" fillId="0" borderId="0" xfId="0" applyFont="1" applyBorder="1" applyAlignment="1" applyProtection="1">
      <alignment horizontal="left" vertical="top" wrapText="1"/>
    </xf>
    <xf numFmtId="3" fontId="7" fillId="0" borderId="6" xfId="0" applyNumberFormat="1" applyFont="1" applyFill="1" applyBorder="1" applyProtection="1"/>
    <xf numFmtId="0" fontId="17" fillId="5" borderId="36" xfId="0" applyFont="1" applyFill="1" applyBorder="1" applyAlignment="1" applyProtection="1">
      <alignment horizontal="center" vertical="center" wrapText="1"/>
    </xf>
    <xf numFmtId="0" fontId="17" fillId="5" borderId="37" xfId="0" applyFont="1" applyFill="1" applyBorder="1" applyAlignment="1" applyProtection="1">
      <alignment horizontal="center" vertical="center" wrapText="1"/>
    </xf>
    <xf numFmtId="0" fontId="17" fillId="5" borderId="38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7" fillId="5" borderId="36" xfId="0" applyFont="1" applyFill="1" applyBorder="1" applyAlignment="1" applyProtection="1">
      <alignment vertical="top"/>
    </xf>
    <xf numFmtId="0" fontId="17" fillId="5" borderId="39" xfId="0" applyFont="1" applyFill="1" applyBorder="1" applyAlignment="1" applyProtection="1">
      <alignment vertical="top"/>
    </xf>
    <xf numFmtId="0" fontId="0" fillId="0" borderId="26" xfId="0" applyFill="1" applyBorder="1" applyAlignment="1" applyProtection="1">
      <alignment vertical="top"/>
    </xf>
    <xf numFmtId="166" fontId="17" fillId="0" borderId="22" xfId="2" applyNumberFormat="1" applyFont="1" applyFill="1" applyBorder="1" applyAlignment="1" applyProtection="1">
      <alignment horizontal="center" vertical="top"/>
    </xf>
    <xf numFmtId="0" fontId="20" fillId="0" borderId="26" xfId="0" applyFont="1" applyFill="1" applyBorder="1" applyAlignment="1" applyProtection="1">
      <alignment vertical="top"/>
    </xf>
    <xf numFmtId="166" fontId="0" fillId="0" borderId="22" xfId="2" applyNumberFormat="1" applyFont="1" applyFill="1" applyBorder="1" applyAlignment="1" applyProtection="1">
      <alignment horizontal="center" vertical="top"/>
    </xf>
    <xf numFmtId="0" fontId="0" fillId="0" borderId="26" xfId="0" applyFont="1" applyFill="1" applyBorder="1" applyAlignment="1" applyProtection="1">
      <alignment vertical="top"/>
    </xf>
    <xf numFmtId="166" fontId="0" fillId="0" borderId="41" xfId="2" applyNumberFormat="1" applyFont="1" applyFill="1" applyBorder="1" applyAlignment="1" applyProtection="1">
      <alignment horizontal="center" vertical="top"/>
    </xf>
    <xf numFmtId="166" fontId="0" fillId="0" borderId="42" xfId="2" applyNumberFormat="1" applyFont="1" applyFill="1" applyBorder="1" applyAlignment="1" applyProtection="1">
      <alignment horizontal="center" vertical="top"/>
    </xf>
    <xf numFmtId="166" fontId="0" fillId="0" borderId="40" xfId="2" applyNumberFormat="1" applyFont="1" applyFill="1" applyBorder="1" applyAlignment="1" applyProtection="1">
      <alignment horizontal="center" vertical="top"/>
    </xf>
    <xf numFmtId="166" fontId="0" fillId="0" borderId="43" xfId="2" applyNumberFormat="1" applyFont="1" applyFill="1" applyBorder="1" applyAlignment="1" applyProtection="1">
      <alignment horizontal="center" vertical="top"/>
    </xf>
    <xf numFmtId="166" fontId="0" fillId="0" borderId="44" xfId="2" applyNumberFormat="1" applyFont="1" applyFill="1" applyBorder="1" applyAlignment="1" applyProtection="1">
      <alignment horizontal="center" vertical="top"/>
    </xf>
    <xf numFmtId="0" fontId="21" fillId="0" borderId="26" xfId="0" applyFont="1" applyFill="1" applyBorder="1" applyAlignment="1" applyProtection="1">
      <alignment horizontal="right" vertical="top"/>
    </xf>
    <xf numFmtId="0" fontId="17" fillId="0" borderId="26" xfId="0" applyFont="1" applyFill="1" applyBorder="1" applyAlignment="1" applyProtection="1">
      <alignment vertical="top"/>
    </xf>
    <xf numFmtId="166" fontId="17" fillId="0" borderId="40" xfId="2" applyNumberFormat="1" applyFont="1" applyFill="1" applyBorder="1" applyAlignment="1" applyProtection="1">
      <alignment horizontal="center" vertical="top"/>
    </xf>
    <xf numFmtId="0" fontId="23" fillId="0" borderId="26" xfId="0" applyFont="1" applyFill="1" applyBorder="1" applyAlignment="1" applyProtection="1">
      <alignment vertical="top"/>
    </xf>
    <xf numFmtId="0" fontId="0" fillId="0" borderId="27" xfId="0" applyFont="1" applyFill="1" applyBorder="1" applyAlignment="1" applyProtection="1">
      <alignment vertical="top"/>
    </xf>
    <xf numFmtId="0" fontId="0" fillId="0" borderId="45" xfId="0" applyFont="1" applyFill="1" applyBorder="1" applyAlignment="1" applyProtection="1">
      <alignment vertical="top"/>
    </xf>
    <xf numFmtId="166" fontId="0" fillId="0" borderId="46" xfId="2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0" fontId="17" fillId="0" borderId="0" xfId="0" applyFont="1" applyProtection="1"/>
    <xf numFmtId="0" fontId="0" fillId="0" borderId="26" xfId="0" applyBorder="1" applyProtection="1"/>
    <xf numFmtId="0" fontId="0" fillId="0" borderId="0" xfId="0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center"/>
    </xf>
    <xf numFmtId="166" fontId="0" fillId="0" borderId="22" xfId="2" applyNumberFormat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166" fontId="0" fillId="7" borderId="49" xfId="0" applyNumberFormat="1" applyFill="1" applyBorder="1" applyAlignment="1" applyProtection="1">
      <alignment horizontal="center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14" fontId="27" fillId="0" borderId="0" xfId="0" applyNumberFormat="1" applyFont="1" applyProtection="1"/>
    <xf numFmtId="0" fontId="7" fillId="0" borderId="0" xfId="0" applyFont="1" applyBorder="1" applyProtection="1"/>
    <xf numFmtId="0" fontId="7" fillId="0" borderId="11" xfId="0" applyFont="1" applyBorder="1" applyProtection="1"/>
    <xf numFmtId="0" fontId="9" fillId="2" borderId="33" xfId="0" applyFont="1" applyFill="1" applyBorder="1" applyAlignment="1" applyProtection="1">
      <alignment horizontal="left"/>
    </xf>
    <xf numFmtId="0" fontId="9" fillId="2" borderId="34" xfId="0" applyFont="1" applyFill="1" applyBorder="1" applyAlignment="1" applyProtection="1">
      <alignment horizontal="left"/>
    </xf>
    <xf numFmtId="0" fontId="9" fillId="2" borderId="35" xfId="0" applyFont="1" applyFill="1" applyBorder="1" applyAlignment="1" applyProtection="1">
      <alignment horizontal="left"/>
    </xf>
    <xf numFmtId="0" fontId="9" fillId="2" borderId="30" xfId="0" applyFont="1" applyFill="1" applyBorder="1" applyAlignment="1" applyProtection="1">
      <alignment horizontal="left"/>
    </xf>
    <xf numFmtId="0" fontId="9" fillId="2" borderId="31" xfId="0" applyFont="1" applyFill="1" applyBorder="1" applyAlignment="1" applyProtection="1">
      <alignment horizontal="left"/>
    </xf>
    <xf numFmtId="0" fontId="9" fillId="2" borderId="32" xfId="0" applyFont="1" applyFill="1" applyBorder="1" applyAlignment="1" applyProtection="1">
      <alignment horizontal="left"/>
    </xf>
    <xf numFmtId="0" fontId="7" fillId="0" borderId="0" xfId="0" applyFont="1" applyBorder="1" applyProtection="1"/>
    <xf numFmtId="0" fontId="7" fillId="0" borderId="11" xfId="0" applyFont="1" applyBorder="1" applyProtection="1"/>
    <xf numFmtId="0" fontId="9" fillId="2" borderId="15" xfId="0" applyFont="1" applyFill="1" applyBorder="1" applyAlignment="1" applyProtection="1">
      <alignment horizontal="left"/>
    </xf>
    <xf numFmtId="0" fontId="9" fillId="2" borderId="16" xfId="0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7" fillId="0" borderId="5" xfId="0" applyFont="1" applyBorder="1" applyProtection="1"/>
    <xf numFmtId="0" fontId="7" fillId="0" borderId="10" xfId="0" applyFont="1" applyBorder="1" applyProtection="1"/>
    <xf numFmtId="0" fontId="10" fillId="0" borderId="0" xfId="0" applyFont="1" applyBorder="1" applyProtection="1"/>
    <xf numFmtId="0" fontId="10" fillId="0" borderId="11" xfId="0" applyFont="1" applyBorder="1" applyProtection="1"/>
    <xf numFmtId="14" fontId="1" fillId="3" borderId="0" xfId="0" applyNumberFormat="1" applyFont="1" applyFill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3" fontId="5" fillId="6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</xf>
    <xf numFmtId="0" fontId="9" fillId="0" borderId="0" xfId="0" applyFont="1" applyBorder="1" applyProtection="1"/>
    <xf numFmtId="0" fontId="9" fillId="0" borderId="11" xfId="0" applyFont="1" applyBorder="1" applyProtection="1"/>
    <xf numFmtId="0" fontId="9" fillId="2" borderId="12" xfId="0" applyFont="1" applyFill="1" applyBorder="1" applyAlignment="1" applyProtection="1">
      <alignment horizontal="left"/>
    </xf>
    <xf numFmtId="0" fontId="9" fillId="2" borderId="13" xfId="0" applyFont="1" applyFill="1" applyBorder="1" applyAlignment="1" applyProtection="1">
      <alignment horizontal="left"/>
    </xf>
    <xf numFmtId="0" fontId="9" fillId="2" borderId="14" xfId="0" applyFont="1" applyFill="1" applyBorder="1" applyAlignment="1" applyProtection="1">
      <alignment horizontal="left"/>
    </xf>
    <xf numFmtId="3" fontId="5" fillId="6" borderId="0" xfId="0" applyNumberFormat="1" applyFont="1" applyFill="1" applyAlignment="1" applyProtection="1">
      <protection locked="0"/>
    </xf>
    <xf numFmtId="0" fontId="1" fillId="3" borderId="0" xfId="0" applyFont="1" applyFill="1" applyAlignment="1" applyProtection="1">
      <alignment horizontal="left"/>
    </xf>
    <xf numFmtId="0" fontId="7" fillId="4" borderId="15" xfId="0" applyFont="1" applyFill="1" applyBorder="1" applyAlignment="1" applyProtection="1">
      <alignment horizontal="center" vertical="top"/>
    </xf>
    <xf numFmtId="0" fontId="7" fillId="4" borderId="16" xfId="0" applyFont="1" applyFill="1" applyBorder="1" applyAlignment="1" applyProtection="1">
      <alignment horizontal="center" vertical="top"/>
    </xf>
    <xf numFmtId="0" fontId="7" fillId="4" borderId="17" xfId="0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 vertical="top"/>
    </xf>
    <xf numFmtId="0" fontId="7" fillId="4" borderId="5" xfId="0" applyFont="1" applyFill="1" applyBorder="1" applyAlignment="1" applyProtection="1">
      <alignment horizontal="center" vertical="top"/>
    </xf>
    <xf numFmtId="0" fontId="7" fillId="4" borderId="10" xfId="0" applyFont="1" applyFill="1" applyBorder="1" applyAlignment="1" applyProtection="1">
      <alignment horizontal="center" vertical="top"/>
    </xf>
    <xf numFmtId="0" fontId="7" fillId="4" borderId="15" xfId="0" applyFont="1" applyFill="1" applyBorder="1" applyAlignment="1" applyProtection="1">
      <alignment horizontal="center" vertical="top" wrapText="1"/>
    </xf>
    <xf numFmtId="0" fontId="7" fillId="4" borderId="16" xfId="0" applyFont="1" applyFill="1" applyBorder="1" applyAlignment="1" applyProtection="1">
      <alignment horizontal="center" vertical="top" wrapText="1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4" borderId="9" xfId="0" applyFont="1" applyFill="1" applyBorder="1" applyAlignment="1" applyProtection="1">
      <alignment horizontal="center" vertical="top" wrapText="1"/>
    </xf>
    <xf numFmtId="0" fontId="7" fillId="4" borderId="5" xfId="0" applyFont="1" applyFill="1" applyBorder="1" applyAlignment="1" applyProtection="1">
      <alignment horizontal="center" vertical="top" wrapText="1"/>
    </xf>
    <xf numFmtId="0" fontId="7" fillId="4" borderId="10" xfId="0" applyFont="1" applyFill="1" applyBorder="1" applyAlignment="1" applyProtection="1">
      <alignment horizontal="center" vertical="top" wrapText="1"/>
    </xf>
    <xf numFmtId="0" fontId="25" fillId="2" borderId="7" xfId="0" applyFont="1" applyFill="1" applyBorder="1" applyAlignment="1" applyProtection="1">
      <alignment horizontal="center" wrapText="1"/>
    </xf>
    <xf numFmtId="0" fontId="25" fillId="2" borderId="4" xfId="0" applyFont="1" applyFill="1" applyBorder="1" applyAlignment="1" applyProtection="1">
      <alignment horizontal="center" wrapText="1"/>
    </xf>
    <xf numFmtId="0" fontId="25" fillId="2" borderId="2" xfId="0" applyFont="1" applyFill="1" applyBorder="1" applyAlignment="1" applyProtection="1">
      <alignment horizontal="center" wrapText="1"/>
    </xf>
    <xf numFmtId="0" fontId="7" fillId="4" borderId="20" xfId="0" applyFont="1" applyFill="1" applyBorder="1" applyAlignment="1" applyProtection="1">
      <alignment horizontal="left" vertical="top" wrapText="1"/>
    </xf>
    <xf numFmtId="0" fontId="7" fillId="4" borderId="21" xfId="0" applyFont="1" applyFill="1" applyBorder="1" applyAlignment="1" applyProtection="1">
      <alignment horizontal="left" vertical="top" wrapText="1"/>
    </xf>
    <xf numFmtId="0" fontId="19" fillId="0" borderId="0" xfId="3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3" fillId="0" borderId="0" xfId="0" quotePrefix="1" applyFont="1" applyFill="1" applyBorder="1" applyAlignment="1" applyProtection="1">
      <alignment vertical="top" wrapText="1"/>
    </xf>
    <xf numFmtId="0" fontId="0" fillId="0" borderId="0" xfId="0" applyAlignment="1" applyProtection="1"/>
    <xf numFmtId="0" fontId="0" fillId="0" borderId="11" xfId="0" applyBorder="1" applyAlignment="1" applyProtection="1"/>
    <xf numFmtId="0" fontId="13" fillId="0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13" fillId="6" borderId="0" xfId="0" applyNumberFormat="1" applyFont="1" applyFill="1" applyBorder="1" applyAlignment="1" applyProtection="1">
      <alignment vertical="top" wrapText="1"/>
    </xf>
    <xf numFmtId="0" fontId="0" fillId="6" borderId="0" xfId="0" applyFill="1" applyAlignment="1" applyProtection="1"/>
    <xf numFmtId="0" fontId="0" fillId="6" borderId="11" xfId="0" applyFill="1" applyBorder="1" applyAlignment="1" applyProtection="1"/>
    <xf numFmtId="0" fontId="7" fillId="6" borderId="0" xfId="0" applyFont="1" applyFill="1" applyBorder="1" applyAlignment="1" applyProtection="1">
      <alignment vertical="top" wrapText="1"/>
    </xf>
    <xf numFmtId="0" fontId="0" fillId="6" borderId="0" xfId="0" applyFill="1" applyAlignment="1" applyProtection="1">
      <alignment vertical="top" wrapText="1"/>
    </xf>
    <xf numFmtId="0" fontId="0" fillId="6" borderId="11" xfId="0" applyFill="1" applyBorder="1" applyAlignment="1" applyProtection="1">
      <alignment vertical="top" wrapText="1"/>
    </xf>
    <xf numFmtId="0" fontId="13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11" xfId="0" applyFill="1" applyBorder="1" applyAlignment="1" applyProtection="1"/>
    <xf numFmtId="0" fontId="8" fillId="3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top" wrapText="1"/>
    </xf>
    <xf numFmtId="0" fontId="7" fillId="0" borderId="11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8" xfId="0" applyFont="1" applyFill="1" applyBorder="1" applyAlignment="1" applyProtection="1"/>
    <xf numFmtId="0" fontId="7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wrapText="1"/>
    </xf>
    <xf numFmtId="0" fontId="7" fillId="0" borderId="11" xfId="0" applyFont="1" applyFill="1" applyBorder="1" applyAlignment="1" applyProtection="1">
      <alignment wrapText="1"/>
    </xf>
    <xf numFmtId="0" fontId="11" fillId="0" borderId="0" xfId="0" applyFont="1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17" fillId="0" borderId="11" xfId="0" applyFont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10" fillId="0" borderId="0" xfId="0" applyFont="1" applyBorder="1" applyAlignment="1" applyProtection="1"/>
    <xf numFmtId="0" fontId="18" fillId="0" borderId="0" xfId="0" applyFont="1" applyAlignment="1" applyProtection="1"/>
    <xf numFmtId="0" fontId="0" fillId="7" borderId="47" xfId="0" applyFill="1" applyBorder="1" applyAlignment="1" applyProtection="1">
      <alignment horizontal="right"/>
    </xf>
    <xf numFmtId="0" fontId="0" fillId="7" borderId="48" xfId="0" applyFill="1" applyBorder="1" applyAlignment="1" applyProtection="1">
      <alignment horizontal="right"/>
    </xf>
    <xf numFmtId="0" fontId="0" fillId="0" borderId="26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22" xfId="0" applyFont="1" applyBorder="1" applyAlignment="1" applyProtection="1">
      <alignment horizontal="left" vertical="top" wrapText="1"/>
    </xf>
    <xf numFmtId="0" fontId="0" fillId="0" borderId="27" xfId="0" applyFont="1" applyBorder="1" applyAlignment="1" applyProtection="1">
      <alignment horizontal="left" vertical="top" wrapText="1"/>
    </xf>
    <xf numFmtId="0" fontId="0" fillId="0" borderId="28" xfId="0" applyFont="1" applyBorder="1" applyAlignment="1" applyProtection="1">
      <alignment horizontal="left" vertical="top" wrapText="1"/>
    </xf>
    <xf numFmtId="0" fontId="0" fillId="0" borderId="29" xfId="0" applyFont="1" applyBorder="1" applyAlignment="1" applyProtection="1">
      <alignment horizontal="left" vertical="top" wrapText="1"/>
    </xf>
    <xf numFmtId="0" fontId="17" fillId="5" borderId="37" xfId="0" applyFont="1" applyFill="1" applyBorder="1" applyAlignment="1" applyProtection="1">
      <alignment horizontal="center" vertical="top"/>
    </xf>
    <xf numFmtId="0" fontId="17" fillId="5" borderId="38" xfId="0" applyFont="1" applyFill="1" applyBorder="1" applyAlignment="1" applyProtection="1">
      <alignment horizontal="center" vertical="top"/>
    </xf>
    <xf numFmtId="0" fontId="0" fillId="5" borderId="1" xfId="0" applyFill="1" applyBorder="1" applyAlignment="1" applyProtection="1">
      <alignment horizontal="center" vertical="top"/>
    </xf>
    <xf numFmtId="0" fontId="0" fillId="5" borderId="40" xfId="0" applyFill="1" applyBorder="1" applyAlignment="1" applyProtection="1">
      <alignment horizontal="center" vertical="top"/>
    </xf>
  </cellXfs>
  <cellStyles count="4">
    <cellStyle name="Comma" xfId="1" builtinId="3"/>
    <cellStyle name="Normal" xfId="0" builtinId="0"/>
    <cellStyle name="Normal 31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showGridLines="0" tabSelected="1" zoomScale="85" zoomScaleNormal="85" zoomScalePageLayoutView="70" workbookViewId="0">
      <selection activeCell="G3" sqref="G3:I3"/>
    </sheetView>
  </sheetViews>
  <sheetFormatPr defaultRowHeight="15" x14ac:dyDescent="0.25"/>
  <cols>
    <col min="1" max="1" width="10.7109375" style="86" customWidth="1"/>
    <col min="2" max="2" width="4.5703125" style="31" customWidth="1"/>
    <col min="3" max="3" width="2.7109375" style="31" customWidth="1"/>
    <col min="4" max="4" width="3.28515625" style="31" customWidth="1"/>
    <col min="5" max="5" width="20.5703125" style="31" customWidth="1"/>
    <col min="6" max="6" width="30" style="31" customWidth="1"/>
    <col min="7" max="20" width="15.7109375" style="87" customWidth="1"/>
    <col min="21" max="21" width="17.28515625" style="31" customWidth="1"/>
    <col min="22" max="22" width="15.28515625" style="31" customWidth="1"/>
    <col min="23" max="16384" width="9.140625" style="31"/>
  </cols>
  <sheetData>
    <row r="1" spans="1:20" s="15" customFormat="1" ht="18.75" x14ac:dyDescent="0.3">
      <c r="A1" s="12" t="s">
        <v>277</v>
      </c>
      <c r="B1" s="242">
        <v>43435</v>
      </c>
      <c r="C1" s="242"/>
      <c r="D1" s="242"/>
      <c r="E1" s="242"/>
      <c r="F1" s="223">
        <v>43435</v>
      </c>
      <c r="G1" s="16" t="s">
        <v>28</v>
      </c>
      <c r="H1" s="11"/>
      <c r="I1" s="11"/>
      <c r="L1" s="11"/>
      <c r="M1" s="11"/>
      <c r="N1" s="11"/>
      <c r="O1" s="11"/>
      <c r="P1" s="11"/>
      <c r="Q1" s="11"/>
      <c r="R1" s="11"/>
      <c r="S1" s="11"/>
      <c r="T1" s="11"/>
    </row>
    <row r="2" spans="1:20" s="15" customFormat="1" ht="18" customHeight="1" x14ac:dyDescent="0.25">
      <c r="A2" s="17"/>
      <c r="B2" s="14"/>
      <c r="C2" s="14"/>
      <c r="D2" s="14"/>
      <c r="E2" s="14"/>
      <c r="F2" s="14"/>
      <c r="G2" s="11"/>
      <c r="H2" s="11"/>
      <c r="I2" s="11"/>
      <c r="L2" s="11"/>
      <c r="M2" s="11"/>
      <c r="N2" s="11"/>
      <c r="O2" s="11"/>
      <c r="P2" s="11"/>
      <c r="Q2" s="11"/>
      <c r="R2" s="11"/>
      <c r="S2" s="11"/>
      <c r="T2" s="11"/>
    </row>
    <row r="3" spans="1:20" s="15" customFormat="1" ht="18.75" x14ac:dyDescent="0.3">
      <c r="A3" s="245" t="s">
        <v>24</v>
      </c>
      <c r="B3" s="245"/>
      <c r="C3" s="245"/>
      <c r="D3" s="245"/>
      <c r="E3" s="245"/>
      <c r="F3" s="14"/>
      <c r="G3" s="244" t="s">
        <v>29</v>
      </c>
      <c r="H3" s="244"/>
      <c r="I3" s="244"/>
      <c r="L3" s="11"/>
      <c r="M3" s="11"/>
      <c r="N3" s="11"/>
      <c r="O3" s="11"/>
      <c r="P3" s="11"/>
      <c r="Q3" s="11"/>
      <c r="R3" s="11"/>
      <c r="S3" s="11"/>
      <c r="T3" s="11"/>
    </row>
    <row r="4" spans="1:20" s="15" customFormat="1" ht="18.75" x14ac:dyDescent="0.3">
      <c r="A4" s="245" t="s">
        <v>24</v>
      </c>
      <c r="B4" s="245"/>
      <c r="C4" s="245"/>
      <c r="D4" s="177"/>
      <c r="E4" s="19"/>
      <c r="F4" s="14"/>
      <c r="G4" s="244" t="s">
        <v>30</v>
      </c>
      <c r="H4" s="244"/>
      <c r="I4" s="244"/>
      <c r="L4" s="11"/>
      <c r="M4" s="11"/>
      <c r="N4" s="11"/>
      <c r="O4" s="11"/>
      <c r="P4" s="11"/>
      <c r="Q4" s="11"/>
      <c r="R4" s="11"/>
      <c r="S4" s="11"/>
      <c r="T4" s="11"/>
    </row>
    <row r="5" spans="1:20" s="15" customFormat="1" ht="9" customHeight="1" x14ac:dyDescent="0.25">
      <c r="A5" s="17"/>
      <c r="B5" s="14"/>
      <c r="C5" s="14"/>
      <c r="D5" s="14"/>
      <c r="E5" s="14"/>
      <c r="F5" s="1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5" customFormat="1" ht="31.5" x14ac:dyDescent="0.25">
      <c r="A6" s="20" t="s">
        <v>70</v>
      </c>
      <c r="B6" s="21" t="s">
        <v>0</v>
      </c>
      <c r="C6" s="22"/>
      <c r="D6" s="22"/>
      <c r="E6" s="22"/>
      <c r="F6" s="23"/>
      <c r="G6" s="24" t="s">
        <v>11</v>
      </c>
      <c r="H6" s="25" t="s">
        <v>86</v>
      </c>
      <c r="I6" s="24" t="s">
        <v>80</v>
      </c>
      <c r="J6" s="24" t="s">
        <v>79</v>
      </c>
      <c r="K6" s="24" t="s">
        <v>56</v>
      </c>
      <c r="L6" s="24" t="s">
        <v>57</v>
      </c>
      <c r="M6" s="24" t="s">
        <v>12</v>
      </c>
      <c r="N6" s="24" t="s">
        <v>13</v>
      </c>
      <c r="O6" s="24" t="s">
        <v>14</v>
      </c>
      <c r="P6" s="24" t="s">
        <v>15</v>
      </c>
      <c r="Q6" s="24" t="s">
        <v>16</v>
      </c>
      <c r="R6" s="24" t="s">
        <v>17</v>
      </c>
      <c r="S6" s="24" t="s">
        <v>18</v>
      </c>
      <c r="T6" s="24" t="s">
        <v>19</v>
      </c>
    </row>
    <row r="7" spans="1:20" ht="9" customHeight="1" x14ac:dyDescent="0.25">
      <c r="A7" s="26"/>
      <c r="B7" s="27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5.75" x14ac:dyDescent="0.25">
      <c r="A8" s="32"/>
      <c r="B8" s="33" t="s">
        <v>1</v>
      </c>
      <c r="C8" s="173"/>
      <c r="D8" s="173"/>
      <c r="E8" s="173"/>
      <c r="F8" s="173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9" customHeight="1" x14ac:dyDescent="0.25">
      <c r="A9" s="32"/>
      <c r="B9" s="33"/>
      <c r="C9" s="173"/>
      <c r="D9" s="173"/>
      <c r="E9" s="173"/>
      <c r="F9" s="173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s="36" customFormat="1" ht="15.75" x14ac:dyDescent="0.25">
      <c r="A10" s="34" t="s">
        <v>219</v>
      </c>
      <c r="B10" s="33"/>
      <c r="C10" s="175" t="s">
        <v>51</v>
      </c>
      <c r="D10" s="175"/>
      <c r="E10" s="173"/>
      <c r="F10" s="173"/>
      <c r="G10" s="169">
        <f>'Unencumbered Liquid Assets'!E24</f>
        <v>0</v>
      </c>
      <c r="H10" s="35">
        <f>'Unencumbered Liquid Assets'!G24</f>
        <v>0</v>
      </c>
      <c r="I10" s="35">
        <f>'Unencumbered Liquid Assets'!H24</f>
        <v>0</v>
      </c>
      <c r="J10" s="35">
        <f>'Unencumbered Liquid Assets'!I24</f>
        <v>0</v>
      </c>
      <c r="K10" s="35">
        <f>'Unencumbered Liquid Assets'!J24</f>
        <v>0</v>
      </c>
      <c r="L10" s="35">
        <f>'Unencumbered Liquid Assets'!K24</f>
        <v>0</v>
      </c>
      <c r="M10" s="35">
        <f>'Unencumbered Liquid Assets'!L24</f>
        <v>0</v>
      </c>
      <c r="N10" s="35">
        <f>'Unencumbered Liquid Assets'!M24</f>
        <v>0</v>
      </c>
      <c r="O10" s="35">
        <f>'Unencumbered Liquid Assets'!N24</f>
        <v>0</v>
      </c>
      <c r="P10" s="35">
        <f>'Unencumbered Liquid Assets'!O24</f>
        <v>0</v>
      </c>
      <c r="Q10" s="35">
        <f>'Unencumbered Liquid Assets'!P24</f>
        <v>0</v>
      </c>
      <c r="R10" s="35">
        <f>'Unencumbered Liquid Assets'!Q24</f>
        <v>0</v>
      </c>
      <c r="S10" s="35">
        <f>'Unencumbered Liquid Assets'!R24</f>
        <v>0</v>
      </c>
      <c r="T10" s="35">
        <f>'Unencumbered Liquid Assets'!S24</f>
        <v>0</v>
      </c>
    </row>
    <row r="11" spans="1:20" s="36" customFormat="1" ht="9" customHeight="1" x14ac:dyDescent="0.25">
      <c r="A11" s="37"/>
      <c r="B11" s="33"/>
      <c r="C11" s="175"/>
      <c r="D11" s="175"/>
      <c r="E11" s="173"/>
      <c r="F11" s="173"/>
      <c r="G11" s="30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5.75" x14ac:dyDescent="0.25">
      <c r="A12" s="37"/>
      <c r="B12" s="39"/>
      <c r="C12" s="175" t="s">
        <v>25</v>
      </c>
      <c r="D12" s="175"/>
      <c r="E12" s="173"/>
      <c r="F12" s="173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ht="15.75" x14ac:dyDescent="0.25">
      <c r="A13" s="37">
        <v>12</v>
      </c>
      <c r="B13" s="39"/>
      <c r="C13" s="173"/>
      <c r="D13" s="232" t="s">
        <v>223</v>
      </c>
      <c r="E13" s="232"/>
      <c r="F13" s="233"/>
      <c r="G13" s="169"/>
      <c r="H13" s="41">
        <f>G13</f>
        <v>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15.75" x14ac:dyDescent="0.25">
      <c r="A14" s="37">
        <v>13</v>
      </c>
      <c r="B14" s="39"/>
      <c r="C14" s="173"/>
      <c r="D14" s="232" t="s">
        <v>257</v>
      </c>
      <c r="E14" s="232"/>
      <c r="F14" s="233"/>
      <c r="G14" s="169"/>
      <c r="H14" s="41">
        <f>G14</f>
        <v>0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15.75" x14ac:dyDescent="0.25">
      <c r="A15" s="37">
        <v>14</v>
      </c>
      <c r="B15" s="39"/>
      <c r="C15" s="173"/>
      <c r="D15" s="232" t="s">
        <v>227</v>
      </c>
      <c r="E15" s="232"/>
      <c r="F15" s="233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41">
        <f>G15-SUM(H15:S15)</f>
        <v>0</v>
      </c>
    </row>
    <row r="16" spans="1:20" ht="15.75" x14ac:dyDescent="0.25">
      <c r="A16" s="37">
        <v>15</v>
      </c>
      <c r="B16" s="39"/>
      <c r="C16" s="173"/>
      <c r="D16" s="232" t="s">
        <v>81</v>
      </c>
      <c r="E16" s="232"/>
      <c r="F16" s="233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41"/>
    </row>
    <row r="17" spans="1:20" ht="9" customHeight="1" x14ac:dyDescent="0.25">
      <c r="A17" s="32"/>
      <c r="B17" s="39"/>
      <c r="C17" s="173"/>
      <c r="D17" s="173"/>
      <c r="E17" s="173"/>
      <c r="F17" s="173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ht="15.75" x14ac:dyDescent="0.25">
      <c r="A18" s="32" t="s">
        <v>220</v>
      </c>
      <c r="B18" s="39"/>
      <c r="C18" s="175" t="s">
        <v>26</v>
      </c>
      <c r="D18" s="175"/>
      <c r="E18" s="173"/>
      <c r="F18" s="173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41">
        <f>G18-SUM(H18:S18)</f>
        <v>0</v>
      </c>
    </row>
    <row r="19" spans="1:20" ht="9" customHeight="1" x14ac:dyDescent="0.25">
      <c r="A19" s="32"/>
      <c r="B19" s="39"/>
      <c r="C19" s="175"/>
      <c r="D19" s="175"/>
      <c r="E19" s="173"/>
      <c r="F19" s="173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4"/>
    </row>
    <row r="20" spans="1:20" ht="15.75" x14ac:dyDescent="0.25">
      <c r="A20" s="32">
        <v>18</v>
      </c>
      <c r="B20" s="39"/>
      <c r="C20" s="175" t="s">
        <v>3</v>
      </c>
      <c r="D20" s="175"/>
      <c r="E20" s="173"/>
      <c r="F20" s="173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41">
        <f>G20</f>
        <v>0</v>
      </c>
    </row>
    <row r="21" spans="1:20" ht="9" customHeight="1" x14ac:dyDescent="0.25">
      <c r="A21" s="32"/>
      <c r="B21" s="39"/>
      <c r="C21" s="173"/>
      <c r="D21" s="173"/>
      <c r="E21" s="173"/>
      <c r="F21" s="173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4"/>
    </row>
    <row r="22" spans="1:20" ht="15.75" x14ac:dyDescent="0.25">
      <c r="A22" s="32">
        <v>19</v>
      </c>
      <c r="B22" s="39"/>
      <c r="C22" s="175" t="s">
        <v>4</v>
      </c>
      <c r="D22" s="175"/>
      <c r="E22" s="173"/>
      <c r="F22" s="173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41"/>
    </row>
    <row r="23" spans="1:20" ht="15.75" x14ac:dyDescent="0.25">
      <c r="A23" s="32" t="s">
        <v>248</v>
      </c>
      <c r="B23" s="39"/>
      <c r="C23" s="173"/>
      <c r="D23" s="232" t="s">
        <v>260</v>
      </c>
      <c r="E23" s="232"/>
      <c r="F23" s="23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41">
        <f>G23-SUM(H23:S23)</f>
        <v>0</v>
      </c>
    </row>
    <row r="24" spans="1:20" ht="15.75" x14ac:dyDescent="0.25">
      <c r="A24" s="32" t="s">
        <v>248</v>
      </c>
      <c r="B24" s="39"/>
      <c r="C24" s="173"/>
      <c r="D24" s="232" t="s">
        <v>132</v>
      </c>
      <c r="E24" s="232"/>
      <c r="F24" s="233"/>
      <c r="G24" s="41"/>
      <c r="H24" s="169"/>
      <c r="I24" s="41">
        <f>H24</f>
        <v>0</v>
      </c>
      <c r="J24" s="41">
        <f t="shared" ref="J24:T24" si="0">I24</f>
        <v>0</v>
      </c>
      <c r="K24" s="41">
        <f t="shared" si="0"/>
        <v>0</v>
      </c>
      <c r="L24" s="41">
        <f t="shared" si="0"/>
        <v>0</v>
      </c>
      <c r="M24" s="41">
        <f t="shared" si="0"/>
        <v>0</v>
      </c>
      <c r="N24" s="41">
        <f t="shared" si="0"/>
        <v>0</v>
      </c>
      <c r="O24" s="41">
        <f t="shared" si="0"/>
        <v>0</v>
      </c>
      <c r="P24" s="41">
        <f t="shared" si="0"/>
        <v>0</v>
      </c>
      <c r="Q24" s="41">
        <f t="shared" si="0"/>
        <v>0</v>
      </c>
      <c r="R24" s="41">
        <f t="shared" si="0"/>
        <v>0</v>
      </c>
      <c r="S24" s="41">
        <f t="shared" si="0"/>
        <v>0</v>
      </c>
      <c r="T24" s="41">
        <f t="shared" si="0"/>
        <v>0</v>
      </c>
    </row>
    <row r="25" spans="1:20" ht="15.75" x14ac:dyDescent="0.25">
      <c r="A25" s="32">
        <v>25</v>
      </c>
      <c r="B25" s="39"/>
      <c r="C25" s="173"/>
      <c r="D25" s="232" t="s">
        <v>74</v>
      </c>
      <c r="E25" s="232"/>
      <c r="F25" s="233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41">
        <f>G25-SUM(H25:S25)</f>
        <v>0</v>
      </c>
    </row>
    <row r="26" spans="1:20" ht="15.75" x14ac:dyDescent="0.25">
      <c r="A26" s="32">
        <v>26</v>
      </c>
      <c r="B26" s="39"/>
      <c r="C26" s="173"/>
      <c r="D26" s="232" t="s">
        <v>75</v>
      </c>
      <c r="E26" s="232"/>
      <c r="F26" s="233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41">
        <f>G26-SUM(H26:S26)</f>
        <v>0</v>
      </c>
    </row>
    <row r="27" spans="1:20" ht="15.75" x14ac:dyDescent="0.25">
      <c r="A27" s="32">
        <v>27</v>
      </c>
      <c r="B27" s="39"/>
      <c r="C27" s="173"/>
      <c r="D27" s="232" t="s">
        <v>7</v>
      </c>
      <c r="E27" s="232"/>
      <c r="F27" s="233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41">
        <f>G27-SUM(H27:S27)</f>
        <v>0</v>
      </c>
    </row>
    <row r="28" spans="1:20" ht="9" customHeight="1" x14ac:dyDescent="0.25">
      <c r="A28" s="32"/>
      <c r="B28" s="39"/>
      <c r="C28" s="173"/>
      <c r="D28" s="173"/>
      <c r="E28" s="173"/>
      <c r="F28" s="173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54"/>
    </row>
    <row r="29" spans="1:20" ht="15.75" x14ac:dyDescent="0.25">
      <c r="A29" s="32"/>
      <c r="B29" s="39"/>
      <c r="C29" s="175" t="s">
        <v>8</v>
      </c>
      <c r="D29" s="175"/>
      <c r="E29" s="173"/>
      <c r="F29" s="173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54"/>
    </row>
    <row r="30" spans="1:20" ht="15.75" x14ac:dyDescent="0.25">
      <c r="A30" s="32">
        <v>28</v>
      </c>
      <c r="B30" s="39"/>
      <c r="C30" s="173"/>
      <c r="D30" s="232" t="s">
        <v>261</v>
      </c>
      <c r="E30" s="232"/>
      <c r="F30" s="233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41">
        <f>G30-SUM(H30:S30)</f>
        <v>0</v>
      </c>
    </row>
    <row r="31" spans="1:20" ht="15.75" x14ac:dyDescent="0.25">
      <c r="A31" s="32">
        <v>28</v>
      </c>
      <c r="B31" s="39"/>
      <c r="C31" s="173"/>
      <c r="D31" s="232" t="s">
        <v>133</v>
      </c>
      <c r="E31" s="232"/>
      <c r="F31" s="233"/>
      <c r="G31" s="41"/>
      <c r="H31" s="169"/>
      <c r="I31" s="41">
        <f>H31</f>
        <v>0</v>
      </c>
      <c r="J31" s="41">
        <f>I31</f>
        <v>0</v>
      </c>
      <c r="K31" s="41">
        <f t="shared" ref="K31:T31" si="1">J31</f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0</v>
      </c>
      <c r="Q31" s="41">
        <f t="shared" si="1"/>
        <v>0</v>
      </c>
      <c r="R31" s="41">
        <f t="shared" si="1"/>
        <v>0</v>
      </c>
      <c r="S31" s="41">
        <f t="shared" si="1"/>
        <v>0</v>
      </c>
      <c r="T31" s="41">
        <f t="shared" si="1"/>
        <v>0</v>
      </c>
    </row>
    <row r="32" spans="1:20" ht="15.75" x14ac:dyDescent="0.25">
      <c r="A32" s="32">
        <v>28</v>
      </c>
      <c r="B32" s="39"/>
      <c r="C32" s="173"/>
      <c r="D32" s="232" t="s">
        <v>74</v>
      </c>
      <c r="E32" s="232"/>
      <c r="F32" s="233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41">
        <f>G32-SUM(H32:S32)</f>
        <v>0</v>
      </c>
    </row>
    <row r="33" spans="1:20" ht="15.75" x14ac:dyDescent="0.25">
      <c r="A33" s="32">
        <v>28</v>
      </c>
      <c r="B33" s="39"/>
      <c r="C33" s="173"/>
      <c r="D33" s="232" t="s">
        <v>75</v>
      </c>
      <c r="E33" s="232"/>
      <c r="F33" s="233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41">
        <f t="shared" ref="T33:T34" si="2">G33-SUM(H33:S33)</f>
        <v>0</v>
      </c>
    </row>
    <row r="34" spans="1:20" ht="19.5" customHeight="1" x14ac:dyDescent="0.25">
      <c r="A34" s="32">
        <v>28</v>
      </c>
      <c r="B34" s="39"/>
      <c r="C34" s="173"/>
      <c r="D34" s="232" t="s">
        <v>7</v>
      </c>
      <c r="E34" s="232"/>
      <c r="F34" s="233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41">
        <f t="shared" si="2"/>
        <v>0</v>
      </c>
    </row>
    <row r="35" spans="1:20" ht="9" customHeight="1" x14ac:dyDescent="0.25">
      <c r="A35" s="32"/>
      <c r="B35" s="39"/>
      <c r="C35" s="173"/>
      <c r="D35" s="173"/>
      <c r="E35" s="173"/>
      <c r="F35" s="173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ht="15.75" x14ac:dyDescent="0.25">
      <c r="A36" s="32" t="s">
        <v>240</v>
      </c>
      <c r="B36" s="39"/>
      <c r="C36" s="175" t="s">
        <v>9</v>
      </c>
      <c r="D36" s="175"/>
      <c r="E36" s="173"/>
      <c r="F36" s="42"/>
      <c r="G36" s="169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1">
        <f>G36</f>
        <v>0</v>
      </c>
    </row>
    <row r="37" spans="1:20" ht="15.75" x14ac:dyDescent="0.25">
      <c r="A37" s="32"/>
      <c r="B37" s="39"/>
      <c r="C37" s="173"/>
      <c r="D37" s="173"/>
      <c r="E37" s="173"/>
      <c r="F37" s="43"/>
      <c r="G37" s="44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ht="16.5" thickBot="1" x14ac:dyDescent="0.3">
      <c r="A38" s="234" t="s">
        <v>10</v>
      </c>
      <c r="B38" s="235"/>
      <c r="C38" s="235"/>
      <c r="D38" s="235"/>
      <c r="E38" s="235"/>
      <c r="F38" s="236"/>
      <c r="G38" s="45">
        <f t="shared" ref="G38" si="3">SUM(G10:G36)</f>
        <v>0</v>
      </c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ht="16.5" thickBot="1" x14ac:dyDescent="0.3">
      <c r="A39" s="229" t="s">
        <v>258</v>
      </c>
      <c r="B39" s="230"/>
      <c r="C39" s="230"/>
      <c r="D39" s="230"/>
      <c r="E39" s="230"/>
      <c r="F39" s="231"/>
      <c r="G39" s="166"/>
      <c r="H39" s="46">
        <f>SUM(H10:H36)-H23-H30</f>
        <v>0</v>
      </c>
      <c r="I39" s="46">
        <f t="shared" ref="I39:T39" si="4">SUM(I10:I36)-I23-I30</f>
        <v>0</v>
      </c>
      <c r="J39" s="46">
        <f t="shared" si="4"/>
        <v>0</v>
      </c>
      <c r="K39" s="46">
        <f t="shared" si="4"/>
        <v>0</v>
      </c>
      <c r="L39" s="46">
        <f t="shared" si="4"/>
        <v>0</v>
      </c>
      <c r="M39" s="46">
        <f t="shared" si="4"/>
        <v>0</v>
      </c>
      <c r="N39" s="46">
        <f t="shared" si="4"/>
        <v>0</v>
      </c>
      <c r="O39" s="46">
        <f t="shared" si="4"/>
        <v>0</v>
      </c>
      <c r="P39" s="46">
        <f t="shared" si="4"/>
        <v>0</v>
      </c>
      <c r="Q39" s="46">
        <f t="shared" si="4"/>
        <v>0</v>
      </c>
      <c r="R39" s="46">
        <f t="shared" si="4"/>
        <v>0</v>
      </c>
      <c r="S39" s="46">
        <f t="shared" si="4"/>
        <v>0</v>
      </c>
      <c r="T39" s="46">
        <f t="shared" si="4"/>
        <v>0</v>
      </c>
    </row>
    <row r="40" spans="1:20" ht="15.75" x14ac:dyDescent="0.25">
      <c r="A40" s="47"/>
      <c r="B40" s="39"/>
      <c r="C40" s="173"/>
      <c r="D40" s="173"/>
      <c r="E40" s="173"/>
      <c r="F40" s="174"/>
      <c r="G40" s="4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ht="15.75" x14ac:dyDescent="0.25">
      <c r="A41" s="32"/>
      <c r="B41" s="33" t="s">
        <v>21</v>
      </c>
      <c r="C41" s="173"/>
      <c r="D41" s="173"/>
      <c r="E41" s="173"/>
      <c r="F41" s="17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 ht="15.75" x14ac:dyDescent="0.25">
      <c r="A42" s="32" t="s">
        <v>24</v>
      </c>
      <c r="B42" s="39"/>
      <c r="C42" s="176" t="s">
        <v>23</v>
      </c>
      <c r="D42" s="175"/>
      <c r="E42" s="173"/>
      <c r="F42" s="173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 ht="15.75" x14ac:dyDescent="0.25">
      <c r="A43" s="32">
        <v>37</v>
      </c>
      <c r="B43" s="39"/>
      <c r="C43" s="175"/>
      <c r="D43" s="175" t="s">
        <v>66</v>
      </c>
      <c r="E43" s="173"/>
      <c r="F43" s="173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ht="15.75" x14ac:dyDescent="0.25">
      <c r="A44" s="32"/>
      <c r="B44" s="39"/>
      <c r="C44" s="175"/>
      <c r="D44" s="176" t="s">
        <v>92</v>
      </c>
      <c r="E44" s="50"/>
      <c r="F44" s="173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 ht="30.75" customHeight="1" x14ac:dyDescent="0.25">
      <c r="A45" s="51">
        <v>38</v>
      </c>
      <c r="B45" s="39"/>
      <c r="C45" s="173"/>
      <c r="D45" s="52"/>
      <c r="E45" s="243" t="s">
        <v>124</v>
      </c>
      <c r="F45" s="243"/>
      <c r="G45" s="169"/>
      <c r="H45" s="35">
        <f>$G45*3%</f>
        <v>0</v>
      </c>
      <c r="I45" s="35">
        <f>($G45-H45)*1%</f>
        <v>0</v>
      </c>
      <c r="J45" s="35">
        <f>($G45-SUM($H45:I45))*1%</f>
        <v>0</v>
      </c>
      <c r="K45" s="35">
        <f>($G45-SUM($H45:J45))*1%</f>
        <v>0</v>
      </c>
      <c r="L45" s="35">
        <f>($G45-SUM($H45:K45))*1%</f>
        <v>0</v>
      </c>
      <c r="M45" s="35">
        <f>($G45-SUM($H45:L45))*1%</f>
        <v>0</v>
      </c>
      <c r="N45" s="35">
        <f>($G45-SUM($H45:M45))*1%</f>
        <v>0</v>
      </c>
      <c r="O45" s="35">
        <f>($G45-SUM($H45:N45))*1%</f>
        <v>0</v>
      </c>
      <c r="P45" s="35">
        <f>($G45-SUM($H45:O45))*1%</f>
        <v>0</v>
      </c>
      <c r="Q45" s="35">
        <f>($G45-SUM($H45:P45))*1%</f>
        <v>0</v>
      </c>
      <c r="R45" s="35">
        <f>($G45-SUM($H45:Q45))*1%</f>
        <v>0</v>
      </c>
      <c r="S45" s="35">
        <f>($G45-SUM($H45:R45))*1%</f>
        <v>0</v>
      </c>
      <c r="T45" s="41">
        <f>G45-SUM(H45:S45)</f>
        <v>0</v>
      </c>
    </row>
    <row r="46" spans="1:20" ht="30.75" customHeight="1" x14ac:dyDescent="0.25">
      <c r="A46" s="51">
        <v>39</v>
      </c>
      <c r="B46" s="39"/>
      <c r="C46" s="173"/>
      <c r="D46" s="52"/>
      <c r="E46" s="243" t="s">
        <v>125</v>
      </c>
      <c r="F46" s="243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41">
        <f t="shared" ref="T46:T48" si="5">G46-SUM(H46:S46)</f>
        <v>0</v>
      </c>
    </row>
    <row r="47" spans="1:20" ht="18" customHeight="1" x14ac:dyDescent="0.25">
      <c r="A47" s="51">
        <v>40</v>
      </c>
      <c r="B47" s="39"/>
      <c r="C47" s="173"/>
      <c r="D47" s="52"/>
      <c r="E47" s="232" t="s">
        <v>108</v>
      </c>
      <c r="F47" s="232"/>
      <c r="G47" s="169"/>
      <c r="H47" s="35">
        <f>$G47*5%</f>
        <v>0</v>
      </c>
      <c r="I47" s="35">
        <f>($G47-H47)*1%</f>
        <v>0</v>
      </c>
      <c r="J47" s="35">
        <f>($G47-SUM($H47:I47))*1%</f>
        <v>0</v>
      </c>
      <c r="K47" s="35">
        <f>($G47-SUM($H47:J47))*1%</f>
        <v>0</v>
      </c>
      <c r="L47" s="35">
        <f>($G47-SUM($H47:K47))*1%</f>
        <v>0</v>
      </c>
      <c r="M47" s="35">
        <f>($G47-SUM($H47:L47))*1%</f>
        <v>0</v>
      </c>
      <c r="N47" s="35">
        <f>($G47-SUM($H47:M47))*1%</f>
        <v>0</v>
      </c>
      <c r="O47" s="35">
        <f>($G47-SUM($H47:N47))*1%</f>
        <v>0</v>
      </c>
      <c r="P47" s="35">
        <f>($G47-SUM($H47:O47))*1%</f>
        <v>0</v>
      </c>
      <c r="Q47" s="35">
        <f>($G47-SUM($H47:P47))*1%</f>
        <v>0</v>
      </c>
      <c r="R47" s="35">
        <f>($G47-SUM($H47:Q47))*1%</f>
        <v>0</v>
      </c>
      <c r="S47" s="35">
        <f>($G47-SUM($H47:R47))*1%</f>
        <v>0</v>
      </c>
      <c r="T47" s="41">
        <f t="shared" si="5"/>
        <v>0</v>
      </c>
    </row>
    <row r="48" spans="1:20" ht="18" customHeight="1" x14ac:dyDescent="0.25">
      <c r="A48" s="51">
        <v>41</v>
      </c>
      <c r="B48" s="39"/>
      <c r="C48" s="173"/>
      <c r="D48" s="52"/>
      <c r="E48" s="232" t="s">
        <v>109</v>
      </c>
      <c r="F48" s="232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41">
        <f t="shared" si="5"/>
        <v>0</v>
      </c>
    </row>
    <row r="49" spans="1:20" ht="33" customHeight="1" x14ac:dyDescent="0.25">
      <c r="A49" s="32"/>
      <c r="B49" s="39"/>
      <c r="C49" s="173"/>
      <c r="D49" s="53" t="s">
        <v>101</v>
      </c>
      <c r="E49" s="176"/>
      <c r="F49" s="17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ht="15.75" x14ac:dyDescent="0.25">
      <c r="A50" s="32">
        <v>42</v>
      </c>
      <c r="B50" s="39"/>
      <c r="C50" s="173"/>
      <c r="D50" s="52"/>
      <c r="E50" s="232" t="s">
        <v>126</v>
      </c>
      <c r="F50" s="232"/>
      <c r="G50" s="169"/>
      <c r="H50" s="35">
        <f>$G50*10%</f>
        <v>0</v>
      </c>
      <c r="I50" s="35">
        <f>($G50-H50)*5%</f>
        <v>0</v>
      </c>
      <c r="J50" s="35">
        <f>($G50-SUM($H50:I50))*5%</f>
        <v>0</v>
      </c>
      <c r="K50" s="35">
        <f>($G50-SUM($H50:J50))*5%</f>
        <v>0</v>
      </c>
      <c r="L50" s="35">
        <f>($G50-SUM($H50:K50))*5%</f>
        <v>0</v>
      </c>
      <c r="M50" s="35">
        <f>($G50-SUM($H50:L50))*5%</f>
        <v>0</v>
      </c>
      <c r="N50" s="35">
        <f>($G50-SUM($H50:M50))*5%</f>
        <v>0</v>
      </c>
      <c r="O50" s="35">
        <f>($G50-SUM($H50:N50))*5%</f>
        <v>0</v>
      </c>
      <c r="P50" s="35">
        <f>($G50-SUM($H50:O50))*5%</f>
        <v>0</v>
      </c>
      <c r="Q50" s="35">
        <f>($G50-SUM($H50:P50))*5%</f>
        <v>0</v>
      </c>
      <c r="R50" s="35">
        <f>($G50-SUM($H50:Q50))*5%</f>
        <v>0</v>
      </c>
      <c r="S50" s="35">
        <f>($G50-SUM($H50:R50))*5%</f>
        <v>0</v>
      </c>
      <c r="T50" s="41">
        <f>G50-SUM(H50:S50)</f>
        <v>0</v>
      </c>
    </row>
    <row r="51" spans="1:20" ht="15.75" x14ac:dyDescent="0.25">
      <c r="A51" s="37">
        <v>43</v>
      </c>
      <c r="B51" s="55"/>
      <c r="C51" s="56"/>
      <c r="D51" s="57"/>
      <c r="E51" s="232" t="s">
        <v>127</v>
      </c>
      <c r="F51" s="232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41">
        <f>G51-SUM(H51:S51)</f>
        <v>0</v>
      </c>
    </row>
    <row r="52" spans="1:20" ht="15.75" x14ac:dyDescent="0.25">
      <c r="A52" s="37">
        <v>44</v>
      </c>
      <c r="B52" s="55"/>
      <c r="C52" s="56"/>
      <c r="D52" s="57"/>
      <c r="E52" s="232" t="s">
        <v>131</v>
      </c>
      <c r="F52" s="232"/>
      <c r="G52" s="169"/>
      <c r="H52" s="35">
        <f>$G52*10%</f>
        <v>0</v>
      </c>
      <c r="I52" s="35">
        <f>($G52-H52)*5%</f>
        <v>0</v>
      </c>
      <c r="J52" s="35">
        <f>($G52-SUM($H52:I52))*5%</f>
        <v>0</v>
      </c>
      <c r="K52" s="35">
        <f>($G52-SUM($H52:J52))*5%</f>
        <v>0</v>
      </c>
      <c r="L52" s="35">
        <f>($G52-SUM($H52:K52))*5%</f>
        <v>0</v>
      </c>
      <c r="M52" s="35">
        <f>($G52-SUM($H52:L52))*5%</f>
        <v>0</v>
      </c>
      <c r="N52" s="35">
        <f>($G52-SUM($H52:M52))*5%</f>
        <v>0</v>
      </c>
      <c r="O52" s="35">
        <f>($G52-SUM($H52:N52))*5%</f>
        <v>0</v>
      </c>
      <c r="P52" s="35">
        <f>($G52-SUM($H52:O52))*5%</f>
        <v>0</v>
      </c>
      <c r="Q52" s="35">
        <f>($G52-SUM($H52:P52))*5%</f>
        <v>0</v>
      </c>
      <c r="R52" s="35">
        <f>($G52-SUM($H52:Q52))*5%</f>
        <v>0</v>
      </c>
      <c r="S52" s="35">
        <f>($G52-SUM($H52:R52))*5%</f>
        <v>0</v>
      </c>
      <c r="T52" s="41">
        <f>G52-SUM(H52:S52)</f>
        <v>0</v>
      </c>
    </row>
    <row r="53" spans="1:20" ht="15.75" x14ac:dyDescent="0.25">
      <c r="A53" s="37">
        <v>45</v>
      </c>
      <c r="B53" s="55"/>
      <c r="C53" s="56"/>
      <c r="D53" s="57"/>
      <c r="E53" s="232" t="s">
        <v>128</v>
      </c>
      <c r="F53" s="232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41">
        <f>G53-SUM(H53:S53)</f>
        <v>0</v>
      </c>
    </row>
    <row r="54" spans="1:20" ht="15.75" x14ac:dyDescent="0.25">
      <c r="A54" s="37"/>
      <c r="B54" s="55"/>
      <c r="C54" s="56"/>
      <c r="D54" s="57"/>
      <c r="E54" s="58"/>
      <c r="F54" s="5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 ht="15.75" x14ac:dyDescent="0.25">
      <c r="A55" s="32" t="s">
        <v>24</v>
      </c>
      <c r="B55" s="39"/>
      <c r="C55" s="173"/>
      <c r="D55" s="175" t="s">
        <v>62</v>
      </c>
      <c r="E55" s="173"/>
      <c r="F55" s="173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54"/>
    </row>
    <row r="56" spans="1:20" ht="15.75" x14ac:dyDescent="0.25">
      <c r="A56" s="32">
        <v>46</v>
      </c>
      <c r="B56" s="39"/>
      <c r="C56" s="173"/>
      <c r="D56" s="173"/>
      <c r="E56" s="232" t="s">
        <v>134</v>
      </c>
      <c r="F56" s="233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41">
        <f>G56-SUM(H56:S56)</f>
        <v>0</v>
      </c>
    </row>
    <row r="57" spans="1:20" ht="15.75" x14ac:dyDescent="0.25">
      <c r="A57" s="32"/>
      <c r="B57" s="39"/>
      <c r="C57" s="173"/>
      <c r="D57" s="173"/>
      <c r="E57" s="246" t="s">
        <v>135</v>
      </c>
      <c r="F57" s="247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54"/>
    </row>
    <row r="58" spans="1:20" ht="15.75" x14ac:dyDescent="0.25">
      <c r="A58" s="32">
        <v>47</v>
      </c>
      <c r="B58" s="39"/>
      <c r="C58" s="173"/>
      <c r="D58" s="173"/>
      <c r="E58" s="232" t="s">
        <v>113</v>
      </c>
      <c r="F58" s="233"/>
      <c r="G58" s="169"/>
      <c r="H58" s="35">
        <f>$G58*3%</f>
        <v>0</v>
      </c>
      <c r="I58" s="35">
        <f>($G58-H58)*3%</f>
        <v>0</v>
      </c>
      <c r="J58" s="35">
        <f>($G58-SUM($H58:I58))*3%</f>
        <v>0</v>
      </c>
      <c r="K58" s="35">
        <f>($G58-SUM($H58:J58))*3%</f>
        <v>0</v>
      </c>
      <c r="L58" s="35">
        <f>($G58-SUM($H58:K58))*3%</f>
        <v>0</v>
      </c>
      <c r="M58" s="35">
        <f>($G58-SUM($H58:L58))*3%</f>
        <v>0</v>
      </c>
      <c r="N58" s="35">
        <f>($G58-SUM($H58:M58))*3%</f>
        <v>0</v>
      </c>
      <c r="O58" s="35">
        <f>($G58-SUM($H58:N58))*3%</f>
        <v>0</v>
      </c>
      <c r="P58" s="35">
        <f>($G58-SUM($H58:O58))*3%</f>
        <v>0</v>
      </c>
      <c r="Q58" s="35">
        <f>($G58-SUM($H58:P58))*3%</f>
        <v>0</v>
      </c>
      <c r="R58" s="35">
        <f>($G58-SUM($H58:Q58))*3%</f>
        <v>0</v>
      </c>
      <c r="S58" s="35">
        <f>($G58-SUM($H58:R58))*3%</f>
        <v>0</v>
      </c>
      <c r="T58" s="41">
        <f>G58-SUM(H58:S58)</f>
        <v>0</v>
      </c>
    </row>
    <row r="59" spans="1:20" ht="15.75" x14ac:dyDescent="0.25">
      <c r="A59" s="32">
        <v>48</v>
      </c>
      <c r="B59" s="39"/>
      <c r="C59" s="173"/>
      <c r="D59" s="173"/>
      <c r="E59" s="232" t="s">
        <v>129</v>
      </c>
      <c r="F59" s="233"/>
      <c r="G59" s="169"/>
      <c r="H59" s="35">
        <f>$G59*10%</f>
        <v>0</v>
      </c>
      <c r="I59" s="35">
        <f>($G59-H59)*5%</f>
        <v>0</v>
      </c>
      <c r="J59" s="35">
        <f>($G59-SUM($H59:I59))*5%</f>
        <v>0</v>
      </c>
      <c r="K59" s="35">
        <f>($G59-SUM($H59:J59))*5%</f>
        <v>0</v>
      </c>
      <c r="L59" s="35">
        <f>($G59-SUM($H59:K59))*5%</f>
        <v>0</v>
      </c>
      <c r="M59" s="35">
        <f>($G59-SUM($H59:L59))*5%</f>
        <v>0</v>
      </c>
      <c r="N59" s="35">
        <f>($G59-SUM($H59:M59))*5%</f>
        <v>0</v>
      </c>
      <c r="O59" s="35">
        <f>($G59-SUM($H59:N59))*5%</f>
        <v>0</v>
      </c>
      <c r="P59" s="35">
        <f>($G59-SUM($H59:O59))*5%</f>
        <v>0</v>
      </c>
      <c r="Q59" s="35">
        <f>($G59-SUM($H59:P59))*5%</f>
        <v>0</v>
      </c>
      <c r="R59" s="35">
        <f>($G59-SUM($H59:Q59))*5%</f>
        <v>0</v>
      </c>
      <c r="S59" s="35">
        <f>($G59-SUM($H59:R59))*5%</f>
        <v>0</v>
      </c>
      <c r="T59" s="41">
        <f t="shared" ref="T59:T61" si="6">G59-SUM(H59:S59)</f>
        <v>0</v>
      </c>
    </row>
    <row r="60" spans="1:20" ht="15.75" x14ac:dyDescent="0.25">
      <c r="A60" s="32">
        <v>49</v>
      </c>
      <c r="B60" s="39"/>
      <c r="C60" s="173"/>
      <c r="D60" s="173"/>
      <c r="E60" s="232" t="s">
        <v>118</v>
      </c>
      <c r="F60" s="233"/>
      <c r="G60" s="169"/>
      <c r="H60" s="35">
        <f>$G60*12.5%</f>
        <v>0</v>
      </c>
      <c r="I60" s="35">
        <f t="shared" ref="I60" si="7">($G60-H60)*5%</f>
        <v>0</v>
      </c>
      <c r="J60" s="35">
        <f>($G60-SUM($H60:I60))*5%</f>
        <v>0</v>
      </c>
      <c r="K60" s="35">
        <f>($G60-SUM($H60:J60))*5%</f>
        <v>0</v>
      </c>
      <c r="L60" s="35">
        <f>($G60-SUM($H60:K60))*5%</f>
        <v>0</v>
      </c>
      <c r="M60" s="35">
        <f>($G60-SUM($H60:L60))*5%</f>
        <v>0</v>
      </c>
      <c r="N60" s="35">
        <f>($G60-SUM($H60:M60))*5%</f>
        <v>0</v>
      </c>
      <c r="O60" s="35">
        <f>($G60-SUM($H60:N60))*5%</f>
        <v>0</v>
      </c>
      <c r="P60" s="35">
        <f>($G60-SUM($H60:O60))*5%</f>
        <v>0</v>
      </c>
      <c r="Q60" s="35">
        <f>($G60-SUM($H60:P60))*5%</f>
        <v>0</v>
      </c>
      <c r="R60" s="35">
        <f>($G60-SUM($H60:Q60))*5%</f>
        <v>0</v>
      </c>
      <c r="S60" s="35">
        <f>($G60-SUM($H60:R60))*5%</f>
        <v>0</v>
      </c>
      <c r="T60" s="41">
        <f t="shared" si="6"/>
        <v>0</v>
      </c>
    </row>
    <row r="61" spans="1:20" ht="15.75" x14ac:dyDescent="0.25">
      <c r="A61" s="32">
        <v>50</v>
      </c>
      <c r="B61" s="39"/>
      <c r="C61" s="173"/>
      <c r="D61" s="173"/>
      <c r="E61" s="232" t="s">
        <v>130</v>
      </c>
      <c r="F61" s="233"/>
      <c r="G61" s="169"/>
      <c r="H61" s="35">
        <f>$G61*12.5%</f>
        <v>0</v>
      </c>
      <c r="I61" s="35">
        <f>($G61-H61)*10%</f>
        <v>0</v>
      </c>
      <c r="J61" s="35">
        <f>($G61-SUM($H61:I61))*10%</f>
        <v>0</v>
      </c>
      <c r="K61" s="35">
        <f>($G61-SUM($H61:J61))*10%</f>
        <v>0</v>
      </c>
      <c r="L61" s="35">
        <f>($G61-SUM($H61:K61))*10%</f>
        <v>0</v>
      </c>
      <c r="M61" s="35">
        <f>($G61-SUM($H61:L61))*10%</f>
        <v>0</v>
      </c>
      <c r="N61" s="35">
        <f>($G61-SUM($H61:M61))*10%</f>
        <v>0</v>
      </c>
      <c r="O61" s="35">
        <f>($G61-SUM($H61:N61))*10%</f>
        <v>0</v>
      </c>
      <c r="P61" s="35">
        <f>($G61-SUM($H61:O61))*10%</f>
        <v>0</v>
      </c>
      <c r="Q61" s="35">
        <f>($G61-SUM($H61:P61))*10%</f>
        <v>0</v>
      </c>
      <c r="R61" s="35">
        <f>($G61-SUM($H61:Q61))*10%</f>
        <v>0</v>
      </c>
      <c r="S61" s="35">
        <f>($G61-SUM($H61:R61))*10%</f>
        <v>0</v>
      </c>
      <c r="T61" s="41">
        <f t="shared" si="6"/>
        <v>0</v>
      </c>
    </row>
    <row r="62" spans="1:20" ht="15.75" x14ac:dyDescent="0.25">
      <c r="A62" s="32">
        <v>51</v>
      </c>
      <c r="B62" s="39"/>
      <c r="C62" s="173"/>
      <c r="D62" s="173"/>
      <c r="E62" s="232" t="s">
        <v>61</v>
      </c>
      <c r="F62" s="233"/>
      <c r="G62" s="169"/>
      <c r="H62" s="35">
        <f>G62</f>
        <v>0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1"/>
    </row>
    <row r="63" spans="1:20" ht="9" customHeight="1" x14ac:dyDescent="0.25">
      <c r="A63" s="32"/>
      <c r="B63" s="39"/>
      <c r="C63" s="173"/>
      <c r="D63" s="173"/>
      <c r="E63" s="50"/>
      <c r="F63" s="173"/>
      <c r="G63" s="30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54"/>
    </row>
    <row r="64" spans="1:20" ht="15.75" x14ac:dyDescent="0.25">
      <c r="A64" s="32"/>
      <c r="B64" s="39"/>
      <c r="C64" s="175" t="s">
        <v>63</v>
      </c>
      <c r="D64" s="175"/>
      <c r="E64" s="173"/>
      <c r="F64" s="173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54"/>
    </row>
    <row r="65" spans="1:20" ht="15.75" x14ac:dyDescent="0.25">
      <c r="A65" s="32"/>
      <c r="B65" s="39"/>
      <c r="C65" s="173"/>
      <c r="D65" s="232" t="s">
        <v>224</v>
      </c>
      <c r="E65" s="232"/>
      <c r="F65" s="233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1"/>
    </row>
    <row r="66" spans="1:20" ht="15.75" x14ac:dyDescent="0.25">
      <c r="A66" s="32">
        <v>52</v>
      </c>
      <c r="B66" s="39"/>
      <c r="C66" s="173"/>
      <c r="D66" s="173"/>
      <c r="E66" s="232" t="s">
        <v>60</v>
      </c>
      <c r="F66" s="233"/>
      <c r="G66" s="169"/>
      <c r="H66" s="35">
        <f>G66</f>
        <v>0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1"/>
    </row>
    <row r="67" spans="1:20" ht="15.75" x14ac:dyDescent="0.25">
      <c r="A67" s="32">
        <v>53</v>
      </c>
      <c r="B67" s="39"/>
      <c r="C67" s="173"/>
      <c r="D67" s="173"/>
      <c r="E67" s="232" t="s">
        <v>59</v>
      </c>
      <c r="F67" s="233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41">
        <f>G67-SUM(H67:S67)</f>
        <v>0</v>
      </c>
    </row>
    <row r="68" spans="1:20" ht="15.75" x14ac:dyDescent="0.25">
      <c r="A68" s="32" t="s">
        <v>241</v>
      </c>
      <c r="B68" s="39"/>
      <c r="C68" s="173"/>
      <c r="D68" s="232" t="s">
        <v>67</v>
      </c>
      <c r="E68" s="232"/>
      <c r="F68" s="233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41">
        <f>G68-SUM(H68:S68)</f>
        <v>0</v>
      </c>
    </row>
    <row r="69" spans="1:20" ht="15.75" x14ac:dyDescent="0.25">
      <c r="A69" s="32">
        <v>56</v>
      </c>
      <c r="B69" s="39"/>
      <c r="C69" s="175" t="s">
        <v>242</v>
      </c>
      <c r="D69" s="173"/>
      <c r="E69" s="173"/>
      <c r="F69" s="173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</row>
    <row r="70" spans="1:20" ht="15.75" x14ac:dyDescent="0.25">
      <c r="A70" s="32">
        <v>57</v>
      </c>
      <c r="B70" s="39"/>
      <c r="C70" s="232" t="s">
        <v>123</v>
      </c>
      <c r="D70" s="232"/>
      <c r="E70" s="232"/>
      <c r="F70" s="233"/>
      <c r="G70" s="169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>
        <f>G70</f>
        <v>0</v>
      </c>
    </row>
    <row r="71" spans="1:20" ht="9" customHeight="1" x14ac:dyDescent="0.25">
      <c r="A71" s="32"/>
      <c r="B71" s="39"/>
      <c r="C71" s="173"/>
      <c r="D71" s="173"/>
      <c r="E71" s="173"/>
      <c r="F71" s="173"/>
      <c r="G71" s="30"/>
      <c r="H71" s="30"/>
      <c r="I71" s="30"/>
      <c r="J71" s="30"/>
      <c r="K71" s="30"/>
      <c r="L71" s="30"/>
      <c r="M71" s="30"/>
      <c r="N71" s="49"/>
      <c r="O71" s="30"/>
      <c r="P71" s="30"/>
      <c r="Q71" s="30"/>
      <c r="R71" s="30"/>
      <c r="S71" s="30"/>
      <c r="T71" s="38"/>
    </row>
    <row r="72" spans="1:20" ht="15.75" x14ac:dyDescent="0.25">
      <c r="A72" s="32"/>
      <c r="B72" s="33"/>
      <c r="C72" s="175" t="s">
        <v>22</v>
      </c>
      <c r="D72" s="240"/>
      <c r="E72" s="240"/>
      <c r="F72" s="241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8"/>
    </row>
    <row r="73" spans="1:20" ht="15.75" x14ac:dyDescent="0.25">
      <c r="A73" s="32">
        <v>58</v>
      </c>
      <c r="B73" s="39"/>
      <c r="C73" s="173"/>
      <c r="D73" s="238" t="s">
        <v>22</v>
      </c>
      <c r="E73" s="238"/>
      <c r="F73" s="239"/>
      <c r="G73" s="169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>
        <f>G73</f>
        <v>0</v>
      </c>
    </row>
    <row r="74" spans="1:20" ht="15.75" x14ac:dyDescent="0.25">
      <c r="A74" s="237" t="s">
        <v>20</v>
      </c>
      <c r="B74" s="237"/>
      <c r="C74" s="237"/>
      <c r="D74" s="237"/>
      <c r="E74" s="237"/>
      <c r="F74" s="237"/>
      <c r="G74" s="24">
        <f>SUM(G45:G73)</f>
        <v>0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ht="16.5" thickBot="1" x14ac:dyDescent="0.3">
      <c r="A75" s="226" t="s">
        <v>259</v>
      </c>
      <c r="B75" s="227"/>
      <c r="C75" s="227"/>
      <c r="D75" s="227"/>
      <c r="E75" s="227"/>
      <c r="F75" s="228"/>
      <c r="G75" s="62"/>
      <c r="H75" s="63">
        <f>SUM(H45:H73)</f>
        <v>0</v>
      </c>
      <c r="I75" s="63">
        <f t="shared" ref="I75:T75" si="8">SUM(I45:I73)</f>
        <v>0</v>
      </c>
      <c r="J75" s="63">
        <f t="shared" si="8"/>
        <v>0</v>
      </c>
      <c r="K75" s="63">
        <f t="shared" si="8"/>
        <v>0</v>
      </c>
      <c r="L75" s="63">
        <f t="shared" si="8"/>
        <v>0</v>
      </c>
      <c r="M75" s="63">
        <f t="shared" si="8"/>
        <v>0</v>
      </c>
      <c r="N75" s="63">
        <f t="shared" si="8"/>
        <v>0</v>
      </c>
      <c r="O75" s="63">
        <f t="shared" si="8"/>
        <v>0</v>
      </c>
      <c r="P75" s="63">
        <f t="shared" si="8"/>
        <v>0</v>
      </c>
      <c r="Q75" s="63">
        <f t="shared" si="8"/>
        <v>0</v>
      </c>
      <c r="R75" s="63">
        <f t="shared" si="8"/>
        <v>0</v>
      </c>
      <c r="S75" s="63">
        <f t="shared" si="8"/>
        <v>0</v>
      </c>
      <c r="T75" s="63">
        <f t="shared" si="8"/>
        <v>0</v>
      </c>
    </row>
    <row r="76" spans="1:20" s="36" customFormat="1" ht="11.25" customHeight="1" thickTop="1" x14ac:dyDescent="0.25">
      <c r="A76" s="64"/>
      <c r="B76" s="65"/>
      <c r="C76" s="66"/>
      <c r="D76" s="66"/>
      <c r="E76" s="66"/>
      <c r="F76" s="66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x14ac:dyDescent="0.25">
      <c r="A77" s="67"/>
      <c r="B77" s="68" t="s">
        <v>48</v>
      </c>
      <c r="C77" s="69"/>
      <c r="D77" s="69"/>
      <c r="E77" s="69"/>
      <c r="F77" s="69"/>
      <c r="G77" s="24"/>
      <c r="H77" s="24">
        <f>H39-H75</f>
        <v>0</v>
      </c>
      <c r="I77" s="24">
        <f t="shared" ref="I77:T77" si="9">I39-I75</f>
        <v>0</v>
      </c>
      <c r="J77" s="24">
        <f t="shared" si="9"/>
        <v>0</v>
      </c>
      <c r="K77" s="24">
        <f t="shared" si="9"/>
        <v>0</v>
      </c>
      <c r="L77" s="24">
        <f t="shared" si="9"/>
        <v>0</v>
      </c>
      <c r="M77" s="24">
        <f t="shared" si="9"/>
        <v>0</v>
      </c>
      <c r="N77" s="24">
        <f t="shared" si="9"/>
        <v>0</v>
      </c>
      <c r="O77" s="24">
        <f t="shared" si="9"/>
        <v>0</v>
      </c>
      <c r="P77" s="24">
        <f t="shared" si="9"/>
        <v>0</v>
      </c>
      <c r="Q77" s="24">
        <f t="shared" si="9"/>
        <v>0</v>
      </c>
      <c r="R77" s="24">
        <f t="shared" si="9"/>
        <v>0</v>
      </c>
      <c r="S77" s="24">
        <f t="shared" si="9"/>
        <v>0</v>
      </c>
      <c r="T77" s="24">
        <f t="shared" si="9"/>
        <v>0</v>
      </c>
    </row>
    <row r="78" spans="1:20" ht="16.5" thickBot="1" x14ac:dyDescent="0.3">
      <c r="A78" s="70"/>
      <c r="B78" s="71" t="s">
        <v>49</v>
      </c>
      <c r="C78" s="72"/>
      <c r="D78" s="72"/>
      <c r="E78" s="72"/>
      <c r="F78" s="72"/>
      <c r="G78" s="63"/>
      <c r="H78" s="63">
        <f>H77</f>
        <v>0</v>
      </c>
      <c r="I78" s="63">
        <f>H78+I77</f>
        <v>0</v>
      </c>
      <c r="J78" s="63">
        <f t="shared" ref="J78:T78" si="10">I78+J77</f>
        <v>0</v>
      </c>
      <c r="K78" s="63">
        <f t="shared" si="10"/>
        <v>0</v>
      </c>
      <c r="L78" s="63">
        <f t="shared" si="10"/>
        <v>0</v>
      </c>
      <c r="M78" s="63">
        <f t="shared" si="10"/>
        <v>0</v>
      </c>
      <c r="N78" s="63">
        <f t="shared" si="10"/>
        <v>0</v>
      </c>
      <c r="O78" s="63">
        <f t="shared" si="10"/>
        <v>0</v>
      </c>
      <c r="P78" s="63">
        <f t="shared" si="10"/>
        <v>0</v>
      </c>
      <c r="Q78" s="63">
        <f t="shared" si="10"/>
        <v>0</v>
      </c>
      <c r="R78" s="63">
        <f t="shared" si="10"/>
        <v>0</v>
      </c>
      <c r="S78" s="63">
        <f t="shared" si="10"/>
        <v>0</v>
      </c>
      <c r="T78" s="63">
        <f t="shared" si="10"/>
        <v>0</v>
      </c>
    </row>
    <row r="79" spans="1:20" ht="3" customHeight="1" thickTop="1" x14ac:dyDescent="0.25">
      <c r="A79" s="73"/>
      <c r="B79" s="173"/>
      <c r="C79" s="173"/>
      <c r="D79" s="173"/>
      <c r="E79" s="173"/>
      <c r="F79" s="173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 ht="15.75" x14ac:dyDescent="0.25">
      <c r="A80" s="74">
        <v>59</v>
      </c>
      <c r="B80" s="176" t="s">
        <v>65</v>
      </c>
      <c r="C80" s="173"/>
      <c r="D80" s="173"/>
      <c r="E80" s="173"/>
      <c r="F80" s="173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 spans="1:20" s="36" customFormat="1" ht="15.75" x14ac:dyDescent="0.25">
      <c r="A81" s="32"/>
      <c r="B81" s="33" t="s">
        <v>40</v>
      </c>
      <c r="C81" s="66"/>
      <c r="D81" s="66"/>
      <c r="E81" s="66"/>
      <c r="F81" s="6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36" customFormat="1" ht="15.75" x14ac:dyDescent="0.25">
      <c r="A82" s="75"/>
      <c r="B82" s="65"/>
      <c r="C82" s="175" t="s">
        <v>41</v>
      </c>
      <c r="D82" s="175"/>
      <c r="E82" s="66"/>
      <c r="F82" s="66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1:20" s="36" customFormat="1" ht="15.75" x14ac:dyDescent="0.25">
      <c r="A83" s="75"/>
      <c r="B83" s="65"/>
      <c r="C83" s="175" t="s">
        <v>42</v>
      </c>
      <c r="D83" s="175"/>
      <c r="E83" s="66"/>
      <c r="F83" s="6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36" customFormat="1" ht="15.75" x14ac:dyDescent="0.25">
      <c r="A84" s="75">
        <v>59</v>
      </c>
      <c r="B84" s="65"/>
      <c r="C84" s="175"/>
      <c r="D84" s="66" t="s">
        <v>43</v>
      </c>
      <c r="E84" s="66"/>
      <c r="F84" s="66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1:20" s="36" customFormat="1" ht="15.75" x14ac:dyDescent="0.25">
      <c r="A85" s="75">
        <v>59</v>
      </c>
      <c r="B85" s="65"/>
      <c r="C85" s="175"/>
      <c r="D85" s="66" t="s">
        <v>44</v>
      </c>
      <c r="E85" s="66"/>
      <c r="F85" s="66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1:20" s="36" customFormat="1" ht="15.75" x14ac:dyDescent="0.25">
      <c r="A86" s="75">
        <v>59</v>
      </c>
      <c r="B86" s="65"/>
      <c r="C86" s="175"/>
      <c r="D86" s="66" t="s">
        <v>45</v>
      </c>
      <c r="E86" s="66"/>
      <c r="F86" s="66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</row>
    <row r="87" spans="1:20" s="36" customFormat="1" ht="15.75" x14ac:dyDescent="0.25">
      <c r="A87" s="75">
        <v>59</v>
      </c>
      <c r="B87" s="65"/>
      <c r="C87" s="66"/>
      <c r="D87" s="66" t="s">
        <v>46</v>
      </c>
      <c r="E87" s="66"/>
      <c r="F87" s="66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</row>
    <row r="88" spans="1:20" s="36" customFormat="1" ht="15.75" x14ac:dyDescent="0.25">
      <c r="A88" s="75">
        <v>59</v>
      </c>
      <c r="B88" s="65"/>
      <c r="C88" s="76" t="s">
        <v>47</v>
      </c>
      <c r="D88" s="76"/>
      <c r="E88" s="66"/>
      <c r="F88" s="66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</row>
    <row r="89" spans="1:20" s="36" customFormat="1" ht="16.5" thickBot="1" x14ac:dyDescent="0.3">
      <c r="A89" s="67"/>
      <c r="B89" s="68" t="s">
        <v>50</v>
      </c>
      <c r="C89" s="69"/>
      <c r="D89" s="69"/>
      <c r="E89" s="69"/>
      <c r="F89" s="69"/>
      <c r="G89" s="24">
        <f t="shared" ref="G89:T89" si="11">SUM(G82:G88)</f>
        <v>0</v>
      </c>
      <c r="H89" s="77">
        <f t="shared" si="11"/>
        <v>0</v>
      </c>
      <c r="I89" s="77">
        <f t="shared" si="11"/>
        <v>0</v>
      </c>
      <c r="J89" s="77">
        <f t="shared" si="11"/>
        <v>0</v>
      </c>
      <c r="K89" s="77">
        <f t="shared" si="11"/>
        <v>0</v>
      </c>
      <c r="L89" s="77">
        <f t="shared" si="11"/>
        <v>0</v>
      </c>
      <c r="M89" s="77">
        <f t="shared" si="11"/>
        <v>0</v>
      </c>
      <c r="N89" s="77">
        <f t="shared" si="11"/>
        <v>0</v>
      </c>
      <c r="O89" s="77">
        <f t="shared" si="11"/>
        <v>0</v>
      </c>
      <c r="P89" s="77">
        <f t="shared" si="11"/>
        <v>0</v>
      </c>
      <c r="Q89" s="77">
        <f t="shared" si="11"/>
        <v>0</v>
      </c>
      <c r="R89" s="77">
        <f t="shared" si="11"/>
        <v>0</v>
      </c>
      <c r="S89" s="77">
        <f t="shared" si="11"/>
        <v>0</v>
      </c>
      <c r="T89" s="77">
        <f t="shared" si="11"/>
        <v>0</v>
      </c>
    </row>
    <row r="90" spans="1:20" s="82" customFormat="1" ht="12" customHeight="1" thickTop="1" x14ac:dyDescent="0.25">
      <c r="A90" s="78"/>
      <c r="B90" s="79"/>
      <c r="C90" s="79"/>
      <c r="D90" s="79"/>
      <c r="E90" s="79"/>
      <c r="F90" s="79"/>
      <c r="G90" s="80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pans="1:20" ht="15.75" x14ac:dyDescent="0.25">
      <c r="A91" s="83"/>
      <c r="B91" s="84" t="s">
        <v>52</v>
      </c>
      <c r="C91" s="52"/>
      <c r="D91" s="52"/>
      <c r="E91" s="52"/>
      <c r="F91" s="52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</row>
    <row r="92" spans="1:20" ht="15.75" x14ac:dyDescent="0.25">
      <c r="A92" s="83"/>
      <c r="B92" s="52" t="s">
        <v>24</v>
      </c>
      <c r="C92" s="52"/>
      <c r="D92" s="52"/>
      <c r="E92" s="52"/>
      <c r="F92" s="52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</row>
  </sheetData>
  <sheetProtection password="E3C7" sheet="1"/>
  <customSheetViews>
    <customSheetView guid="{C69779CD-83E0-47E7-B932-07CB5BC96F79}" showGridLines="0" topLeftCell="A14">
      <selection activeCell="F20" sqref="F2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1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2"/>
      <headerFooter>
        <oddFooter>&amp;R
NCCF v6.0 - August 2015</oddFooter>
      </headerFooter>
    </customSheetView>
    <customSheetView guid="{F47A14AB-BC14-4FA3-B899-F98165EB2FF8}" showGridLines="0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3"/>
      <headerFooter>
        <oddFooter>&amp;R
NCCF v6.0 - August 2015</oddFooter>
      </headerFooter>
    </customSheetView>
    <customSheetView guid="{15B2AEE5-4C06-4776-9167-C12726358AC2}" scale="75" showPageBreaks="1" showGridLines="0" printArea="1" view="pageLayout">
      <selection activeCell="F14" sqref="F14"/>
      <pageMargins left="0.39370078740157483" right="0.39370078740157483" top="0.35433070866141736" bottom="0.35433070866141736" header="0.31496062992125984" footer="0.31496062992125984"/>
      <pageSetup paperSize="5" scale="51" fitToWidth="2" fitToHeight="2" orientation="landscape" r:id="rId4"/>
      <headerFooter>
        <oddFooter>&amp;R
NCCF v5.0 - October 2014</oddFooter>
      </headerFooter>
    </customSheetView>
    <customSheetView guid="{1C2C24FC-04FF-45AA-9C48-1A56CDE9BD31}" showPageBreaks="1" showGridLines="0" printArea="1" topLeftCell="A34">
      <selection activeCell="G71" sqref="G71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5"/>
      <headerFooter>
        <oddFooter>&amp;R
NCCF v6.0 - August 2015</oddFooter>
      </headerFooter>
    </customSheetView>
    <customSheetView guid="{9653EADD-2D71-44E0-B465-5D6569EE7D13}" showGridLines="0">
      <selection activeCell="I3" sqref="I3:J3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6"/>
      <headerFooter>
        <oddFooter>&amp;R
NCCF v6.0 - August 2015</oddFooter>
      </headerFooter>
    </customSheetView>
  </customSheetViews>
  <mergeCells count="45">
    <mergeCell ref="G3:I3"/>
    <mergeCell ref="G4:I4"/>
    <mergeCell ref="A3:E3"/>
    <mergeCell ref="A4:C4"/>
    <mergeCell ref="E57:F57"/>
    <mergeCell ref="E58:F58"/>
    <mergeCell ref="E53:F53"/>
    <mergeCell ref="E56:F56"/>
    <mergeCell ref="B1:E1"/>
    <mergeCell ref="E59:F59"/>
    <mergeCell ref="D13:F13"/>
    <mergeCell ref="D14:F14"/>
    <mergeCell ref="D15:F15"/>
    <mergeCell ref="D16:F16"/>
    <mergeCell ref="E52:F52"/>
    <mergeCell ref="E48:F48"/>
    <mergeCell ref="E45:F45"/>
    <mergeCell ref="E46:F46"/>
    <mergeCell ref="E47:F47"/>
    <mergeCell ref="E60:F60"/>
    <mergeCell ref="E61:F61"/>
    <mergeCell ref="D73:F73"/>
    <mergeCell ref="E62:F62"/>
    <mergeCell ref="E66:F66"/>
    <mergeCell ref="E67:F67"/>
    <mergeCell ref="D65:F65"/>
    <mergeCell ref="D68:F68"/>
    <mergeCell ref="C70:F70"/>
    <mergeCell ref="D72:F72"/>
    <mergeCell ref="A75:F75"/>
    <mergeCell ref="A39:F39"/>
    <mergeCell ref="D23:F23"/>
    <mergeCell ref="D24:F24"/>
    <mergeCell ref="D25:F25"/>
    <mergeCell ref="D26:F26"/>
    <mergeCell ref="D27:F27"/>
    <mergeCell ref="D30:F30"/>
    <mergeCell ref="D31:F31"/>
    <mergeCell ref="D32:F32"/>
    <mergeCell ref="D33:F33"/>
    <mergeCell ref="D34:F34"/>
    <mergeCell ref="E50:F50"/>
    <mergeCell ref="E51:F51"/>
    <mergeCell ref="A38:F38"/>
    <mergeCell ref="A74:F74"/>
  </mergeCells>
  <pageMargins left="0.25" right="0.25" top="0.75" bottom="0.75" header="0.3" footer="0.3"/>
  <pageSetup paperSize="5" scale="55" fitToHeight="0" orientation="landscape" r:id="rId7"/>
  <headerFooter>
    <oddFooter>&amp;R
NCCF v6.0 - August 2015</oddFooter>
  </headerFooter>
  <rowBreaks count="1" manualBreakCount="1">
    <brk id="5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zoomScale="85" zoomScaleNormal="85" workbookViewId="0">
      <selection activeCell="G3" sqref="G3:I3"/>
    </sheetView>
  </sheetViews>
  <sheetFormatPr defaultRowHeight="15" x14ac:dyDescent="0.25"/>
  <cols>
    <col min="1" max="1" width="3.42578125" style="31" customWidth="1"/>
    <col min="2" max="2" width="3.28515625" style="31" customWidth="1"/>
    <col min="3" max="3" width="25.7109375" style="31" customWidth="1"/>
    <col min="4" max="4" width="38.42578125" style="31" customWidth="1"/>
    <col min="5" max="5" width="15.28515625" style="87" customWidth="1"/>
    <col min="6" max="6" width="15.28515625" style="31" customWidth="1"/>
    <col min="7" max="19" width="15.28515625" style="87" customWidth="1"/>
    <col min="20" max="16384" width="9.140625" style="31"/>
  </cols>
  <sheetData>
    <row r="1" spans="1:19" s="15" customFormat="1" ht="18.75" x14ac:dyDescent="0.3">
      <c r="A1" s="13" t="s">
        <v>24</v>
      </c>
      <c r="B1" s="14"/>
      <c r="C1" s="14"/>
      <c r="D1" s="14"/>
      <c r="E1" s="88"/>
      <c r="F1" s="89"/>
      <c r="G1" s="90" t="s">
        <v>28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s="15" customFormat="1" ht="6" customHeight="1" x14ac:dyDescent="0.25">
      <c r="A2" s="14"/>
      <c r="B2" s="14"/>
      <c r="C2" s="14"/>
      <c r="D2" s="14"/>
      <c r="E2" s="11"/>
      <c r="F2" s="14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s="15" customFormat="1" ht="18.75" x14ac:dyDescent="0.3">
      <c r="A3" s="245" t="s">
        <v>24</v>
      </c>
      <c r="B3" s="245"/>
      <c r="C3" s="245"/>
      <c r="D3" s="14"/>
      <c r="E3" s="10"/>
      <c r="F3" s="92"/>
      <c r="G3" s="251" t="str">
        <f>'Balance Sheet'!G3:H3</f>
        <v>Enter Credit Union's Name Here</v>
      </c>
      <c r="H3" s="251"/>
      <c r="I3" s="251"/>
      <c r="J3" s="93"/>
      <c r="K3" s="91"/>
      <c r="L3" s="91"/>
      <c r="M3" s="91"/>
      <c r="N3" s="91"/>
      <c r="O3" s="91"/>
      <c r="P3" s="91"/>
      <c r="Q3" s="91"/>
      <c r="R3" s="91"/>
      <c r="S3" s="91"/>
    </row>
    <row r="4" spans="1:19" s="15" customFormat="1" ht="18.75" x14ac:dyDescent="0.3">
      <c r="A4" s="245" t="s">
        <v>24</v>
      </c>
      <c r="B4" s="245"/>
      <c r="C4" s="19"/>
      <c r="D4" s="14"/>
      <c r="E4" s="10"/>
      <c r="F4" s="92"/>
      <c r="G4" s="251" t="str">
        <f>'Balance Sheet'!G4:H4</f>
        <v>Enter Reporting Date Here</v>
      </c>
      <c r="H4" s="251"/>
      <c r="I4" s="25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s="15" customFormat="1" ht="9" customHeight="1" x14ac:dyDescent="0.25">
      <c r="A5" s="14"/>
      <c r="B5" s="14"/>
      <c r="C5" s="14"/>
      <c r="D5" s="14"/>
      <c r="E5" s="11"/>
      <c r="F5" s="14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s="101" customFormat="1" ht="18.75" x14ac:dyDescent="0.3">
      <c r="A6" s="94" t="s">
        <v>27</v>
      </c>
      <c r="B6" s="95"/>
      <c r="C6" s="95"/>
      <c r="D6" s="96"/>
      <c r="E6" s="97" t="s">
        <v>11</v>
      </c>
      <c r="F6" s="98" t="s">
        <v>264</v>
      </c>
      <c r="G6" s="99" t="s">
        <v>86</v>
      </c>
      <c r="H6" s="100" t="s">
        <v>80</v>
      </c>
      <c r="I6" s="100" t="s">
        <v>79</v>
      </c>
      <c r="J6" s="100" t="s">
        <v>56</v>
      </c>
      <c r="K6" s="100" t="s">
        <v>57</v>
      </c>
      <c r="L6" s="100" t="s">
        <v>12</v>
      </c>
      <c r="M6" s="100" t="s">
        <v>13</v>
      </c>
      <c r="N6" s="100" t="s">
        <v>14</v>
      </c>
      <c r="O6" s="100" t="s">
        <v>15</v>
      </c>
      <c r="P6" s="100" t="s">
        <v>16</v>
      </c>
      <c r="Q6" s="100" t="s">
        <v>17</v>
      </c>
      <c r="R6" s="100" t="s">
        <v>18</v>
      </c>
      <c r="S6" s="100" t="s">
        <v>19</v>
      </c>
    </row>
    <row r="7" spans="1:19" ht="15.75" x14ac:dyDescent="0.25">
      <c r="A7" s="102" t="s">
        <v>2</v>
      </c>
      <c r="B7" s="28"/>
      <c r="C7" s="28"/>
      <c r="D7" s="103"/>
      <c r="E7" s="104"/>
      <c r="F7" s="105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5.75" x14ac:dyDescent="0.25">
      <c r="A8" s="33"/>
      <c r="B8" s="173" t="s">
        <v>31</v>
      </c>
      <c r="C8" s="173"/>
      <c r="D8" s="174"/>
      <c r="E8" s="168"/>
      <c r="F8" s="111">
        <v>0</v>
      </c>
      <c r="G8" s="107">
        <f>E8</f>
        <v>0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pans="1:19" ht="15.75" x14ac:dyDescent="0.25">
      <c r="A9" s="108" t="s">
        <v>24</v>
      </c>
      <c r="B9" s="175"/>
      <c r="C9" s="173"/>
      <c r="D9" s="174"/>
      <c r="E9" s="109"/>
      <c r="F9" s="110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15.75" x14ac:dyDescent="0.25">
      <c r="A10" s="108" t="s">
        <v>32</v>
      </c>
      <c r="B10" s="175"/>
      <c r="C10" s="173"/>
      <c r="D10" s="174"/>
      <c r="E10" s="109"/>
      <c r="F10" s="110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19" ht="15.75" x14ac:dyDescent="0.25">
      <c r="A11" s="39"/>
      <c r="B11" s="173" t="s">
        <v>33</v>
      </c>
      <c r="C11" s="173"/>
      <c r="D11" s="174"/>
      <c r="E11" s="107"/>
      <c r="F11" s="111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ht="15.75" x14ac:dyDescent="0.25">
      <c r="A12" s="39"/>
      <c r="B12" s="173"/>
      <c r="C12" s="173" t="s">
        <v>34</v>
      </c>
      <c r="D12" s="174"/>
      <c r="E12" s="168"/>
      <c r="F12" s="171"/>
      <c r="G12" s="172"/>
      <c r="H12" s="168"/>
      <c r="I12" s="168"/>
      <c r="J12" s="172"/>
      <c r="K12" s="168"/>
      <c r="L12" s="168"/>
      <c r="M12" s="172"/>
      <c r="N12" s="168"/>
      <c r="O12" s="172"/>
      <c r="P12" s="168"/>
      <c r="Q12" s="168"/>
      <c r="R12" s="168"/>
      <c r="S12" s="107">
        <f>E12-SUM(G12:R12)</f>
        <v>0</v>
      </c>
    </row>
    <row r="13" spans="1:19" ht="15.75" x14ac:dyDescent="0.25">
      <c r="A13" s="39"/>
      <c r="B13" s="173"/>
      <c r="C13" s="173" t="s">
        <v>35</v>
      </c>
      <c r="D13" s="174"/>
      <c r="E13" s="168"/>
      <c r="F13" s="171"/>
      <c r="G13" s="172"/>
      <c r="H13" s="168"/>
      <c r="I13" s="168"/>
      <c r="J13" s="172"/>
      <c r="K13" s="168"/>
      <c r="L13" s="168"/>
      <c r="M13" s="172"/>
      <c r="N13" s="168"/>
      <c r="O13" s="172"/>
      <c r="P13" s="168"/>
      <c r="Q13" s="168"/>
      <c r="R13" s="168"/>
      <c r="S13" s="107">
        <f t="shared" ref="S13:S14" si="0">E13-SUM(G13:R13)</f>
        <v>0</v>
      </c>
    </row>
    <row r="14" spans="1:19" ht="15.75" x14ac:dyDescent="0.25">
      <c r="A14" s="39"/>
      <c r="B14" s="173"/>
      <c r="C14" s="173" t="s">
        <v>36</v>
      </c>
      <c r="D14" s="174"/>
      <c r="E14" s="168"/>
      <c r="F14" s="171"/>
      <c r="G14" s="172"/>
      <c r="H14" s="168"/>
      <c r="I14" s="168"/>
      <c r="J14" s="172"/>
      <c r="K14" s="168"/>
      <c r="L14" s="168"/>
      <c r="M14" s="172"/>
      <c r="N14" s="168"/>
      <c r="O14" s="172"/>
      <c r="P14" s="168"/>
      <c r="Q14" s="168"/>
      <c r="R14" s="168"/>
      <c r="S14" s="107">
        <f t="shared" si="0"/>
        <v>0</v>
      </c>
    </row>
    <row r="15" spans="1:19" ht="15.75" x14ac:dyDescent="0.25">
      <c r="A15" s="39"/>
      <c r="B15" s="173" t="s">
        <v>37</v>
      </c>
      <c r="C15" s="173"/>
      <c r="D15" s="174"/>
      <c r="E15" s="109"/>
      <c r="F15" s="110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spans="1:19" ht="15.75" x14ac:dyDescent="0.25">
      <c r="A16" s="39"/>
      <c r="B16" s="173"/>
      <c r="C16" s="56" t="s">
        <v>38</v>
      </c>
      <c r="D16" s="174"/>
      <c r="E16" s="168"/>
      <c r="F16" s="171"/>
      <c r="G16" s="172"/>
      <c r="H16" s="168"/>
      <c r="I16" s="168"/>
      <c r="J16" s="172"/>
      <c r="K16" s="168"/>
      <c r="L16" s="168"/>
      <c r="M16" s="172"/>
      <c r="N16" s="168"/>
      <c r="O16" s="172"/>
      <c r="P16" s="168"/>
      <c r="Q16" s="168"/>
      <c r="R16" s="168"/>
      <c r="S16" s="107">
        <f t="shared" ref="S16:S20" si="1">E16-SUM(G16:R16)</f>
        <v>0</v>
      </c>
    </row>
    <row r="17" spans="1:19" ht="15.75" x14ac:dyDescent="0.25">
      <c r="A17" s="39"/>
      <c r="B17" s="173"/>
      <c r="C17" s="56" t="s">
        <v>39</v>
      </c>
      <c r="D17" s="174"/>
      <c r="E17" s="168"/>
      <c r="F17" s="171"/>
      <c r="G17" s="172"/>
      <c r="H17" s="168"/>
      <c r="I17" s="168"/>
      <c r="J17" s="172"/>
      <c r="K17" s="168"/>
      <c r="L17" s="168"/>
      <c r="M17" s="172"/>
      <c r="N17" s="168"/>
      <c r="O17" s="172"/>
      <c r="P17" s="168"/>
      <c r="Q17" s="168"/>
      <c r="R17" s="168"/>
      <c r="S17" s="107">
        <f t="shared" si="1"/>
        <v>0</v>
      </c>
    </row>
    <row r="18" spans="1:19" ht="15.75" x14ac:dyDescent="0.25">
      <c r="A18" s="39"/>
      <c r="B18" s="173"/>
      <c r="C18" s="56" t="s">
        <v>36</v>
      </c>
      <c r="D18" s="174"/>
      <c r="E18" s="168"/>
      <c r="F18" s="171"/>
      <c r="G18" s="172"/>
      <c r="H18" s="168"/>
      <c r="I18" s="168"/>
      <c r="J18" s="172"/>
      <c r="K18" s="168"/>
      <c r="L18" s="168"/>
      <c r="M18" s="172"/>
      <c r="N18" s="168"/>
      <c r="O18" s="172"/>
      <c r="P18" s="168"/>
      <c r="Q18" s="168"/>
      <c r="R18" s="168"/>
      <c r="S18" s="107">
        <f t="shared" si="1"/>
        <v>0</v>
      </c>
    </row>
    <row r="19" spans="1:19" ht="15.75" x14ac:dyDescent="0.25">
      <c r="A19" s="39"/>
      <c r="B19" s="173" t="s">
        <v>55</v>
      </c>
      <c r="C19" s="173"/>
      <c r="D19" s="174"/>
      <c r="E19" s="168"/>
      <c r="F19" s="171"/>
      <c r="G19" s="172"/>
      <c r="H19" s="168"/>
      <c r="I19" s="168"/>
      <c r="J19" s="172"/>
      <c r="K19" s="168"/>
      <c r="L19" s="168"/>
      <c r="M19" s="172"/>
      <c r="N19" s="168"/>
      <c r="O19" s="172"/>
      <c r="P19" s="168"/>
      <c r="Q19" s="168"/>
      <c r="R19" s="168"/>
      <c r="S19" s="107">
        <f t="shared" si="1"/>
        <v>0</v>
      </c>
    </row>
    <row r="20" spans="1:19" ht="15.75" x14ac:dyDescent="0.25">
      <c r="A20" s="39"/>
      <c r="B20" s="173" t="s">
        <v>54</v>
      </c>
      <c r="C20" s="173"/>
      <c r="D20" s="174"/>
      <c r="E20" s="168"/>
      <c r="F20" s="171"/>
      <c r="G20" s="172"/>
      <c r="H20" s="168"/>
      <c r="I20" s="168"/>
      <c r="J20" s="172"/>
      <c r="K20" s="168"/>
      <c r="L20" s="168"/>
      <c r="M20" s="172"/>
      <c r="N20" s="168"/>
      <c r="O20" s="172"/>
      <c r="P20" s="168"/>
      <c r="Q20" s="168"/>
      <c r="R20" s="168"/>
      <c r="S20" s="107">
        <f t="shared" si="1"/>
        <v>0</v>
      </c>
    </row>
    <row r="21" spans="1:19" ht="15.75" x14ac:dyDescent="0.25">
      <c r="A21" s="39"/>
      <c r="B21" s="173"/>
      <c r="C21" s="173"/>
      <c r="D21" s="174"/>
      <c r="E21" s="107"/>
      <c r="F21" s="111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</row>
    <row r="22" spans="1:19" ht="15.75" x14ac:dyDescent="0.25">
      <c r="A22" s="108" t="s">
        <v>78</v>
      </c>
      <c r="B22" s="56"/>
      <c r="C22" s="173"/>
      <c r="D22" s="174"/>
      <c r="E22" s="168"/>
      <c r="F22" s="171"/>
      <c r="G22" s="172"/>
      <c r="H22" s="168"/>
      <c r="I22" s="168"/>
      <c r="J22" s="172"/>
      <c r="K22" s="168"/>
      <c r="L22" s="168"/>
      <c r="M22" s="172"/>
      <c r="N22" s="168"/>
      <c r="O22" s="172"/>
      <c r="P22" s="168"/>
      <c r="Q22" s="168"/>
      <c r="R22" s="168"/>
      <c r="S22" s="107">
        <f>E22-SUM(G22:R22)</f>
        <v>0</v>
      </c>
    </row>
    <row r="23" spans="1:19" ht="15.75" x14ac:dyDescent="0.25">
      <c r="A23" s="39"/>
      <c r="B23" s="173"/>
      <c r="C23" s="173"/>
      <c r="D23" s="174"/>
      <c r="E23" s="104"/>
      <c r="F23" s="112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21" customHeight="1" thickBot="1" x14ac:dyDescent="0.3">
      <c r="A24" s="248" t="s">
        <v>263</v>
      </c>
      <c r="B24" s="249"/>
      <c r="C24" s="249"/>
      <c r="D24" s="250"/>
      <c r="E24" s="113">
        <f t="shared" ref="E24:S24" si="2">SUM(E8:E22)</f>
        <v>0</v>
      </c>
      <c r="F24" s="179"/>
      <c r="G24" s="113">
        <f t="shared" si="2"/>
        <v>0</v>
      </c>
      <c r="H24" s="113">
        <f t="shared" si="2"/>
        <v>0</v>
      </c>
      <c r="I24" s="113">
        <f t="shared" si="2"/>
        <v>0</v>
      </c>
      <c r="J24" s="113">
        <f t="shared" si="2"/>
        <v>0</v>
      </c>
      <c r="K24" s="113">
        <f t="shared" si="2"/>
        <v>0</v>
      </c>
      <c r="L24" s="113">
        <f t="shared" si="2"/>
        <v>0</v>
      </c>
      <c r="M24" s="113">
        <f t="shared" si="2"/>
        <v>0</v>
      </c>
      <c r="N24" s="113">
        <f t="shared" si="2"/>
        <v>0</v>
      </c>
      <c r="O24" s="113">
        <f t="shared" si="2"/>
        <v>0</v>
      </c>
      <c r="P24" s="113">
        <f t="shared" si="2"/>
        <v>0</v>
      </c>
      <c r="Q24" s="113">
        <f t="shared" si="2"/>
        <v>0</v>
      </c>
      <c r="R24" s="113">
        <f t="shared" si="2"/>
        <v>0</v>
      </c>
      <c r="S24" s="113">
        <f t="shared" si="2"/>
        <v>0</v>
      </c>
    </row>
    <row r="25" spans="1:19" ht="17.25" thickTop="1" thickBot="1" x14ac:dyDescent="0.3">
      <c r="A25" s="114" t="s">
        <v>266</v>
      </c>
      <c r="B25" s="118"/>
      <c r="C25" s="56"/>
      <c r="D25" s="56"/>
      <c r="E25" s="115"/>
      <c r="F25" s="5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9" ht="16.5" thickTop="1" x14ac:dyDescent="0.25">
      <c r="A26" s="114" t="s">
        <v>265</v>
      </c>
      <c r="B26" s="118"/>
      <c r="C26" s="118"/>
      <c r="D26" s="118"/>
      <c r="E26" s="116"/>
      <c r="F26" s="118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9" ht="15.75" x14ac:dyDescent="0.25">
      <c r="A27" s="117" t="s">
        <v>83</v>
      </c>
      <c r="B27" s="118"/>
      <c r="C27" s="118"/>
      <c r="D27" s="118"/>
      <c r="E27" s="116"/>
      <c r="F27" s="118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</row>
  </sheetData>
  <sheetProtection password="E3C7" sheet="1"/>
  <customSheetViews>
    <customSheetView guid="{C69779CD-83E0-47E7-B932-07CB5BC96F79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1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2"/>
      <headerFooter>
        <oddFooter>&amp;R
NCCF v6.0 - August 2015</oddFooter>
      </headerFooter>
    </customSheetView>
    <customSheetView guid="{F47A14AB-BC14-4FA3-B899-F98165EB2FF8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3"/>
      <headerFooter>
        <oddFooter>&amp;R
NCCF v6.0 - August 2015</oddFooter>
      </headerFooter>
    </customSheetView>
    <customSheetView guid="{15B2AEE5-4C06-4776-9167-C12726358AC2}" showPageBreaks="1" showGridLines="0" printArea="1" view="pageLayout">
      <selection activeCell="D3" sqref="D3"/>
      <pageMargins left="0.70866141732283472" right="0.70866141732283472" top="0.74803149606299213" bottom="0.74803149606299213" header="0.31496062992125984" footer="0.31496062992125984"/>
      <pageSetup paperSize="5" scale="80" orientation="landscape" r:id="rId4"/>
      <headerFooter>
        <oddFooter>&amp;R
NCCF v5.0 - October, 2014</oddFooter>
      </headerFooter>
    </customSheetView>
    <customSheetView guid="{1C2C24FC-04FF-45AA-9C48-1A56CDE9BD31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5"/>
      <headerFooter>
        <oddFooter>&amp;R
NCCF v6.0 - August 2015</oddFooter>
      </headerFooter>
    </customSheetView>
    <customSheetView guid="{9653EADD-2D71-44E0-B465-5D6569EE7D13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6"/>
      <headerFooter>
        <oddFooter>&amp;R
NCCF v6.0 - August 2015</oddFooter>
      </headerFooter>
    </customSheetView>
  </customSheetViews>
  <mergeCells count="5">
    <mergeCell ref="A3:C3"/>
    <mergeCell ref="A4:B4"/>
    <mergeCell ref="A24:D24"/>
    <mergeCell ref="G3:I3"/>
    <mergeCell ref="G4:I4"/>
  </mergeCells>
  <pageMargins left="0.25" right="0.25" top="0.75" bottom="0.75" header="0.3" footer="0.3"/>
  <pageSetup paperSize="5" scale="55" orientation="landscape" r:id="rId7"/>
  <headerFooter>
    <oddFooter>&amp;R
NCCF v6.0 - August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7"/>
  <sheetViews>
    <sheetView showGridLines="0" zoomScale="85" zoomScaleNormal="85" zoomScalePageLayoutView="75" workbookViewId="0">
      <selection activeCell="I3" sqref="I3:M3"/>
    </sheetView>
  </sheetViews>
  <sheetFormatPr defaultColWidth="8.85546875" defaultRowHeight="15.75" x14ac:dyDescent="0.25"/>
  <cols>
    <col min="1" max="1" width="10.5703125" style="83" customWidth="1"/>
    <col min="2" max="2" width="2.140625" style="52" customWidth="1"/>
    <col min="3" max="4" width="2.7109375" style="52" customWidth="1"/>
    <col min="5" max="5" width="17.42578125" style="52" customWidth="1"/>
    <col min="6" max="6" width="31.28515625" style="52" customWidth="1"/>
    <col min="7" max="7" width="2.85546875" style="52" customWidth="1"/>
    <col min="8" max="8" width="53.28515625" style="52" customWidth="1"/>
    <col min="9" max="12" width="1.5703125" style="52" customWidth="1"/>
    <col min="13" max="13" width="32.42578125" style="52" customWidth="1"/>
    <col min="14" max="14" width="1.42578125" style="52" customWidth="1"/>
    <col min="15" max="15" width="11" style="52" customWidth="1"/>
    <col min="16" max="16" width="3.42578125" style="52" customWidth="1"/>
    <col min="17" max="17" width="11.85546875" style="52" customWidth="1"/>
    <col min="18" max="18" width="65" style="52" customWidth="1"/>
    <col min="19" max="19" width="8.85546875" style="52" customWidth="1"/>
    <col min="20" max="20" width="12.140625" style="52" customWidth="1"/>
    <col min="21" max="25" width="8.85546875" style="52" customWidth="1"/>
    <col min="26" max="16384" width="8.85546875" style="52"/>
  </cols>
  <sheetData>
    <row r="1" spans="1:31" s="122" customFormat="1" ht="18.75" x14ac:dyDescent="0.3">
      <c r="A1" s="119" t="s">
        <v>24</v>
      </c>
      <c r="B1" s="120" t="s">
        <v>24</v>
      </c>
      <c r="C1" s="121"/>
      <c r="D1" s="121"/>
      <c r="E1" s="121"/>
      <c r="F1" s="121"/>
      <c r="G1" s="121"/>
      <c r="H1" s="121"/>
      <c r="I1" s="252" t="s">
        <v>28</v>
      </c>
      <c r="J1" s="252"/>
      <c r="K1" s="252"/>
      <c r="L1" s="252"/>
      <c r="M1" s="252"/>
      <c r="N1" s="252"/>
      <c r="O1" s="252"/>
      <c r="P1" s="252"/>
      <c r="Q1" s="252"/>
      <c r="R1" s="19"/>
    </row>
    <row r="2" spans="1:31" s="122" customFormat="1" ht="6" customHeight="1" x14ac:dyDescent="0.25">
      <c r="A2" s="123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31" s="122" customFormat="1" ht="18.75" x14ac:dyDescent="0.3">
      <c r="A3" s="245" t="s">
        <v>24</v>
      </c>
      <c r="B3" s="245"/>
      <c r="C3" s="245"/>
      <c r="D3" s="245"/>
      <c r="E3" s="18"/>
      <c r="F3" s="121"/>
      <c r="G3" s="121"/>
      <c r="H3" s="121"/>
      <c r="I3" s="251" t="str">
        <f>'Unencumbered Liquid Assets'!G3</f>
        <v>Enter Credit Union's Name Here</v>
      </c>
      <c r="J3" s="251"/>
      <c r="K3" s="251"/>
      <c r="L3" s="251"/>
      <c r="M3" s="251"/>
      <c r="N3" s="124"/>
      <c r="O3" s="124"/>
      <c r="P3" s="124"/>
      <c r="Q3" s="124"/>
      <c r="R3" s="124"/>
    </row>
    <row r="4" spans="1:31" s="122" customFormat="1" ht="18.75" x14ac:dyDescent="0.3">
      <c r="A4" s="245" t="s">
        <v>24</v>
      </c>
      <c r="B4" s="245"/>
      <c r="C4" s="245"/>
      <c r="D4" s="19"/>
      <c r="E4" s="19"/>
      <c r="F4" s="121"/>
      <c r="G4" s="121"/>
      <c r="H4" s="121"/>
      <c r="I4" s="251" t="str">
        <f>'Unencumbered Liquid Assets'!G4</f>
        <v>Enter Reporting Date Here</v>
      </c>
      <c r="J4" s="251"/>
      <c r="K4" s="251"/>
      <c r="L4" s="251"/>
      <c r="M4" s="251"/>
      <c r="N4" s="124"/>
      <c r="O4" s="124"/>
      <c r="P4" s="124"/>
      <c r="Q4" s="124"/>
      <c r="R4" s="124"/>
    </row>
    <row r="5" spans="1:31" s="122" customFormat="1" ht="9" customHeight="1" x14ac:dyDescent="0.25">
      <c r="A5" s="123"/>
      <c r="B5" s="121"/>
      <c r="C5" s="121"/>
      <c r="D5" s="121"/>
      <c r="E5" s="121"/>
      <c r="F5" s="121"/>
      <c r="G5" s="121"/>
      <c r="H5" s="125"/>
      <c r="I5" s="287" t="s">
        <v>24</v>
      </c>
      <c r="J5" s="287"/>
      <c r="K5" s="287"/>
      <c r="L5" s="287"/>
      <c r="M5" s="287"/>
      <c r="N5" s="126"/>
      <c r="O5" s="126"/>
      <c r="P5" s="126"/>
      <c r="Q5" s="126"/>
      <c r="R5" s="126" t="s">
        <v>24</v>
      </c>
    </row>
    <row r="6" spans="1:31" s="122" customFormat="1" ht="40.15" customHeight="1" x14ac:dyDescent="0.25">
      <c r="A6" s="20" t="s">
        <v>71</v>
      </c>
      <c r="B6" s="21" t="s">
        <v>0</v>
      </c>
      <c r="C6" s="22"/>
      <c r="D6" s="22"/>
      <c r="E6" s="22"/>
      <c r="F6" s="23"/>
      <c r="G6" s="265" t="s">
        <v>229</v>
      </c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7"/>
    </row>
    <row r="7" spans="1:31" ht="9" customHeight="1" x14ac:dyDescent="0.25">
      <c r="A7" s="26"/>
      <c r="B7" s="127"/>
      <c r="C7" s="128"/>
      <c r="D7" s="128"/>
      <c r="E7" s="128"/>
      <c r="F7" s="129"/>
      <c r="G7" s="253" t="s">
        <v>94</v>
      </c>
      <c r="H7" s="254"/>
      <c r="I7" s="254"/>
      <c r="J7" s="254"/>
      <c r="K7" s="254"/>
      <c r="L7" s="254"/>
      <c r="M7" s="255"/>
      <c r="N7" s="259" t="s">
        <v>95</v>
      </c>
      <c r="O7" s="260"/>
      <c r="P7" s="260"/>
      <c r="Q7" s="261"/>
      <c r="R7" s="268" t="s">
        <v>246</v>
      </c>
    </row>
    <row r="8" spans="1:31" ht="46.5" customHeight="1" x14ac:dyDescent="0.25">
      <c r="A8" s="32"/>
      <c r="B8" s="130" t="s">
        <v>1</v>
      </c>
      <c r="C8" s="131"/>
      <c r="D8" s="131"/>
      <c r="E8" s="131"/>
      <c r="F8" s="131"/>
      <c r="G8" s="256"/>
      <c r="H8" s="257"/>
      <c r="I8" s="257"/>
      <c r="J8" s="257"/>
      <c r="K8" s="257"/>
      <c r="L8" s="257"/>
      <c r="M8" s="258"/>
      <c r="N8" s="262"/>
      <c r="O8" s="263"/>
      <c r="P8" s="263"/>
      <c r="Q8" s="264"/>
      <c r="R8" s="269"/>
      <c r="W8" s="270"/>
      <c r="X8" s="271"/>
      <c r="Y8" s="271"/>
      <c r="Z8" s="271"/>
      <c r="AA8" s="271"/>
      <c r="AB8" s="271"/>
      <c r="AC8" s="271"/>
      <c r="AD8" s="271"/>
      <c r="AE8" s="271"/>
    </row>
    <row r="9" spans="1:31" ht="9" customHeight="1" x14ac:dyDescent="0.25">
      <c r="A9" s="32"/>
      <c r="B9" s="33"/>
      <c r="C9" s="40"/>
      <c r="D9" s="40"/>
      <c r="E9" s="40"/>
      <c r="F9" s="40"/>
      <c r="G9" s="39"/>
      <c r="H9" s="40"/>
      <c r="I9" s="40"/>
      <c r="J9" s="40"/>
      <c r="K9" s="40"/>
      <c r="L9" s="40"/>
      <c r="M9" s="103"/>
      <c r="N9" s="39"/>
      <c r="O9" s="40"/>
      <c r="P9" s="40"/>
      <c r="Q9" s="48"/>
      <c r="R9" s="164"/>
    </row>
    <row r="10" spans="1:31" ht="18.75" customHeight="1" x14ac:dyDescent="0.25">
      <c r="A10" s="32"/>
      <c r="B10" s="33"/>
      <c r="C10" s="40"/>
      <c r="D10" s="40"/>
      <c r="E10" s="40"/>
      <c r="F10" s="40"/>
      <c r="G10" s="39"/>
      <c r="H10" s="40"/>
      <c r="I10" s="40"/>
      <c r="J10" s="40"/>
      <c r="K10" s="40"/>
      <c r="L10" s="40"/>
      <c r="M10" s="48"/>
      <c r="N10" s="39"/>
      <c r="O10" s="40"/>
      <c r="P10" s="40"/>
      <c r="Q10" s="48"/>
      <c r="R10" s="164"/>
    </row>
    <row r="11" spans="1:31" ht="51.75" customHeight="1" x14ac:dyDescent="0.25">
      <c r="A11" s="132" t="s">
        <v>219</v>
      </c>
      <c r="B11" s="33"/>
      <c r="C11" s="133" t="s">
        <v>27</v>
      </c>
      <c r="D11" s="40"/>
      <c r="E11" s="40"/>
      <c r="F11" s="40"/>
      <c r="G11" s="39"/>
      <c r="H11" s="290" t="s">
        <v>87</v>
      </c>
      <c r="I11" s="276"/>
      <c r="J11" s="276"/>
      <c r="K11" s="276"/>
      <c r="L11" s="276"/>
      <c r="M11" s="277"/>
      <c r="N11" s="65"/>
      <c r="O11" s="66"/>
      <c r="P11" s="224"/>
      <c r="Q11" s="225"/>
      <c r="R11" s="164"/>
    </row>
    <row r="12" spans="1:31" ht="9" customHeight="1" x14ac:dyDescent="0.25">
      <c r="A12" s="37"/>
      <c r="B12" s="33"/>
      <c r="C12" s="60"/>
      <c r="D12" s="40"/>
      <c r="E12" s="40"/>
      <c r="F12" s="40"/>
      <c r="G12" s="39"/>
      <c r="H12" s="134"/>
      <c r="I12" s="40"/>
      <c r="J12" s="40"/>
      <c r="K12" s="40"/>
      <c r="L12" s="40"/>
      <c r="M12" s="48"/>
      <c r="N12" s="39"/>
      <c r="O12" s="40"/>
      <c r="P12" s="40"/>
      <c r="Q12" s="48"/>
      <c r="R12" s="164"/>
    </row>
    <row r="13" spans="1:31" x14ac:dyDescent="0.25">
      <c r="A13" s="135"/>
      <c r="B13" s="39"/>
      <c r="C13" s="60" t="s">
        <v>25</v>
      </c>
      <c r="D13" s="40"/>
      <c r="E13" s="40"/>
      <c r="F13" s="40"/>
      <c r="G13" s="39"/>
      <c r="H13" s="134"/>
      <c r="I13" s="40"/>
      <c r="J13" s="40"/>
      <c r="K13" s="40"/>
      <c r="L13" s="40"/>
      <c r="M13" s="48"/>
      <c r="N13" s="39"/>
      <c r="O13" s="224"/>
      <c r="P13" s="224"/>
      <c r="Q13" s="225"/>
      <c r="R13" s="164"/>
    </row>
    <row r="14" spans="1:31" x14ac:dyDescent="0.25">
      <c r="A14" s="37">
        <v>12</v>
      </c>
      <c r="B14" s="39"/>
      <c r="C14" s="40"/>
      <c r="D14" s="40" t="s">
        <v>223</v>
      </c>
      <c r="E14" s="40"/>
      <c r="F14" s="40"/>
      <c r="G14" s="39"/>
      <c r="H14" s="134" t="s">
        <v>88</v>
      </c>
      <c r="I14" s="40"/>
      <c r="J14" s="40"/>
      <c r="K14" s="40"/>
      <c r="L14" s="40"/>
      <c r="M14" s="48"/>
      <c r="N14" s="39"/>
      <c r="O14" s="224"/>
      <c r="P14" s="224"/>
      <c r="Q14" s="225"/>
      <c r="R14" s="164"/>
    </row>
    <row r="15" spans="1:31" ht="35.450000000000003" customHeight="1" x14ac:dyDescent="0.25">
      <c r="A15" s="136">
        <v>13</v>
      </c>
      <c r="B15" s="39" t="s">
        <v>24</v>
      </c>
      <c r="C15" s="40"/>
      <c r="D15" s="288" t="s">
        <v>225</v>
      </c>
      <c r="E15" s="288"/>
      <c r="F15" s="289"/>
      <c r="G15" s="39"/>
      <c r="H15" s="137" t="s">
        <v>88</v>
      </c>
      <c r="I15" s="40"/>
      <c r="J15" s="40"/>
      <c r="K15" s="40"/>
      <c r="L15" s="40"/>
      <c r="M15" s="48"/>
      <c r="N15" s="39"/>
      <c r="O15" s="224"/>
      <c r="P15" s="224"/>
      <c r="Q15" s="225"/>
      <c r="R15" s="164"/>
    </row>
    <row r="16" spans="1:31" x14ac:dyDescent="0.25">
      <c r="A16" s="37">
        <v>14</v>
      </c>
      <c r="B16" s="39"/>
      <c r="C16" s="40"/>
      <c r="D16" s="40" t="s">
        <v>226</v>
      </c>
      <c r="E16" s="40"/>
      <c r="F16" s="40"/>
      <c r="G16" s="291" t="s">
        <v>218</v>
      </c>
      <c r="H16" s="273"/>
      <c r="I16" s="273"/>
      <c r="J16" s="273"/>
      <c r="K16" s="273"/>
      <c r="L16" s="273"/>
      <c r="M16" s="274"/>
      <c r="N16" s="39"/>
      <c r="O16" s="224"/>
      <c r="P16" s="224"/>
      <c r="Q16" s="225"/>
      <c r="R16" s="164"/>
    </row>
    <row r="17" spans="1:18" ht="35.25" customHeight="1" x14ac:dyDescent="0.25">
      <c r="A17" s="37"/>
      <c r="B17" s="39"/>
      <c r="C17" s="40"/>
      <c r="D17" s="40"/>
      <c r="E17" s="40"/>
      <c r="F17" s="40"/>
      <c r="G17" s="39"/>
      <c r="H17" s="290" t="s">
        <v>89</v>
      </c>
      <c r="I17" s="276"/>
      <c r="J17" s="276"/>
      <c r="K17" s="276"/>
      <c r="L17" s="276"/>
      <c r="M17" s="277"/>
      <c r="N17" s="39"/>
      <c r="O17" s="40"/>
      <c r="P17" s="40"/>
      <c r="Q17" s="48"/>
      <c r="R17" s="164"/>
    </row>
    <row r="18" spans="1:18" x14ac:dyDescent="0.25">
      <c r="A18" s="37">
        <v>15</v>
      </c>
      <c r="B18" s="39"/>
      <c r="C18" s="40"/>
      <c r="D18" s="56" t="s">
        <v>81</v>
      </c>
      <c r="E18" s="56"/>
      <c r="F18" s="56"/>
      <c r="G18" s="39"/>
      <c r="H18" s="134" t="s">
        <v>84</v>
      </c>
      <c r="I18" s="40"/>
      <c r="J18" s="40"/>
      <c r="K18" s="40"/>
      <c r="L18" s="40"/>
      <c r="M18" s="48"/>
      <c r="N18" s="39"/>
      <c r="O18" s="40"/>
      <c r="P18" s="40"/>
      <c r="Q18" s="48"/>
      <c r="R18" s="164"/>
    </row>
    <row r="19" spans="1:18" ht="9" customHeight="1" x14ac:dyDescent="0.25">
      <c r="A19" s="32"/>
      <c r="B19" s="39"/>
      <c r="C19" s="40"/>
      <c r="D19" s="40"/>
      <c r="E19" s="40"/>
      <c r="F19" s="40"/>
      <c r="G19" s="39"/>
      <c r="H19" s="134"/>
      <c r="I19" s="40"/>
      <c r="J19" s="40"/>
      <c r="K19" s="40"/>
      <c r="L19" s="40"/>
      <c r="M19" s="48"/>
      <c r="N19" s="39"/>
      <c r="O19" s="40"/>
      <c r="P19" s="40"/>
      <c r="Q19" s="48"/>
      <c r="R19" s="164"/>
    </row>
    <row r="20" spans="1:18" x14ac:dyDescent="0.25">
      <c r="A20" s="51" t="s">
        <v>220</v>
      </c>
      <c r="B20" s="39"/>
      <c r="C20" s="133" t="s">
        <v>26</v>
      </c>
      <c r="D20" s="40"/>
      <c r="E20" s="40"/>
      <c r="F20" s="40"/>
      <c r="G20" s="39"/>
      <c r="H20" s="272" t="s">
        <v>85</v>
      </c>
      <c r="I20" s="273"/>
      <c r="J20" s="273"/>
      <c r="K20" s="273"/>
      <c r="L20" s="273"/>
      <c r="M20" s="274"/>
      <c r="N20" s="39"/>
      <c r="O20" s="40"/>
      <c r="P20" s="40"/>
      <c r="Q20" s="48"/>
      <c r="R20" s="164"/>
    </row>
    <row r="21" spans="1:18" ht="9" customHeight="1" x14ac:dyDescent="0.25">
      <c r="A21" s="47"/>
      <c r="B21" s="39"/>
      <c r="C21" s="60"/>
      <c r="D21" s="40"/>
      <c r="E21" s="40"/>
      <c r="F21" s="40"/>
      <c r="G21" s="39"/>
      <c r="H21" s="138"/>
      <c r="I21" s="56"/>
      <c r="J21" s="56"/>
      <c r="K21" s="56"/>
      <c r="L21" s="56"/>
      <c r="M21" s="139"/>
      <c r="N21" s="39"/>
      <c r="O21" s="40"/>
      <c r="P21" s="40"/>
      <c r="Q21" s="48"/>
      <c r="R21" s="164"/>
    </row>
    <row r="22" spans="1:18" x14ac:dyDescent="0.25">
      <c r="A22" s="32">
        <v>18</v>
      </c>
      <c r="B22" s="39"/>
      <c r="C22" s="60" t="s">
        <v>3</v>
      </c>
      <c r="D22" s="40"/>
      <c r="E22" s="40"/>
      <c r="F22" s="40"/>
      <c r="G22" s="39"/>
      <c r="H22" s="275" t="s">
        <v>90</v>
      </c>
      <c r="I22" s="276"/>
      <c r="J22" s="276"/>
      <c r="K22" s="276"/>
      <c r="L22" s="276"/>
      <c r="M22" s="277"/>
      <c r="N22" s="39"/>
      <c r="O22" s="40"/>
      <c r="P22" s="40"/>
      <c r="Q22" s="48"/>
      <c r="R22" s="164"/>
    </row>
    <row r="23" spans="1:18" x14ac:dyDescent="0.25">
      <c r="A23" s="47"/>
      <c r="B23" s="39"/>
      <c r="C23" s="40"/>
      <c r="D23" s="40"/>
      <c r="E23" s="40"/>
      <c r="F23" s="40"/>
      <c r="G23" s="39"/>
      <c r="H23" s="138"/>
      <c r="I23" s="56"/>
      <c r="J23" s="56"/>
      <c r="K23" s="56"/>
      <c r="L23" s="56"/>
      <c r="M23" s="139"/>
      <c r="N23" s="39"/>
      <c r="O23" s="40"/>
      <c r="P23" s="40"/>
      <c r="Q23" s="48"/>
      <c r="R23" s="164"/>
    </row>
    <row r="24" spans="1:18" x14ac:dyDescent="0.25">
      <c r="A24" s="135">
        <v>19</v>
      </c>
      <c r="B24" s="55"/>
      <c r="C24" s="140" t="s">
        <v>4</v>
      </c>
      <c r="D24" s="56"/>
      <c r="E24" s="56"/>
      <c r="F24" s="56"/>
      <c r="G24" s="55"/>
      <c r="H24" s="138" t="s">
        <v>250</v>
      </c>
      <c r="I24" s="56"/>
      <c r="J24" s="56"/>
      <c r="K24" s="56"/>
      <c r="L24" s="56"/>
      <c r="M24" s="139"/>
      <c r="N24" s="39"/>
      <c r="O24" s="40"/>
      <c r="P24" s="40"/>
      <c r="Q24" s="48"/>
      <c r="R24" s="164"/>
    </row>
    <row r="25" spans="1:18" ht="33" customHeight="1" x14ac:dyDescent="0.25">
      <c r="A25" s="136" t="s">
        <v>248</v>
      </c>
      <c r="B25" s="55"/>
      <c r="C25" s="56"/>
      <c r="D25" s="141" t="s">
        <v>138</v>
      </c>
      <c r="E25" s="56"/>
      <c r="F25" s="56"/>
      <c r="G25" s="55"/>
      <c r="H25" s="292" t="s">
        <v>136</v>
      </c>
      <c r="I25" s="293"/>
      <c r="J25" s="293"/>
      <c r="K25" s="293"/>
      <c r="L25" s="293"/>
      <c r="M25" s="294"/>
      <c r="N25" s="39"/>
      <c r="O25" s="40"/>
      <c r="P25" s="40"/>
      <c r="Q25" s="48"/>
      <c r="R25" s="164"/>
    </row>
    <row r="26" spans="1:18" ht="64.5" customHeight="1" x14ac:dyDescent="0.25">
      <c r="A26" s="136" t="s">
        <v>248</v>
      </c>
      <c r="B26" s="55"/>
      <c r="C26" s="56"/>
      <c r="D26" s="141" t="s">
        <v>132</v>
      </c>
      <c r="E26" s="56"/>
      <c r="F26" s="56"/>
      <c r="G26" s="55"/>
      <c r="H26" s="299" t="s">
        <v>251</v>
      </c>
      <c r="I26" s="285"/>
      <c r="J26" s="285"/>
      <c r="K26" s="285"/>
      <c r="L26" s="285"/>
      <c r="M26" s="286"/>
      <c r="N26" s="39"/>
      <c r="O26" s="40"/>
      <c r="P26" s="40"/>
      <c r="Q26" s="48"/>
      <c r="R26" s="164"/>
    </row>
    <row r="27" spans="1:18" ht="39.75" customHeight="1" x14ac:dyDescent="0.25">
      <c r="A27" s="136" t="s">
        <v>247</v>
      </c>
      <c r="B27" s="55"/>
      <c r="C27" s="56"/>
      <c r="D27" s="281" t="s">
        <v>262</v>
      </c>
      <c r="E27" s="282"/>
      <c r="F27" s="283"/>
      <c r="G27" s="170"/>
      <c r="H27" s="278" t="s">
        <v>262</v>
      </c>
      <c r="I27" s="279"/>
      <c r="J27" s="279"/>
      <c r="K27" s="279"/>
      <c r="L27" s="279"/>
      <c r="M27" s="280"/>
      <c r="N27" s="39"/>
      <c r="O27" s="40"/>
      <c r="P27" s="40"/>
      <c r="Q27" s="48"/>
      <c r="R27" s="164"/>
    </row>
    <row r="28" spans="1:18" ht="30" customHeight="1" x14ac:dyDescent="0.25">
      <c r="A28" s="136" t="s">
        <v>247</v>
      </c>
      <c r="B28" s="55"/>
      <c r="C28" s="56"/>
      <c r="D28" s="281" t="s">
        <v>262</v>
      </c>
      <c r="E28" s="282"/>
      <c r="F28" s="283"/>
      <c r="G28" s="170"/>
      <c r="H28" s="278" t="s">
        <v>262</v>
      </c>
      <c r="I28" s="282"/>
      <c r="J28" s="282"/>
      <c r="K28" s="282"/>
      <c r="L28" s="282"/>
      <c r="M28" s="283"/>
      <c r="N28" s="39"/>
      <c r="O28" s="40"/>
      <c r="P28" s="40"/>
      <c r="Q28" s="48"/>
      <c r="R28" s="164"/>
    </row>
    <row r="29" spans="1:18" x14ac:dyDescent="0.25">
      <c r="A29" s="37">
        <v>25</v>
      </c>
      <c r="B29" s="55"/>
      <c r="C29" s="56"/>
      <c r="D29" s="56" t="s">
        <v>74</v>
      </c>
      <c r="E29" s="56"/>
      <c r="F29" s="56"/>
      <c r="G29" s="55"/>
      <c r="H29" s="284" t="s">
        <v>72</v>
      </c>
      <c r="I29" s="285"/>
      <c r="J29" s="285"/>
      <c r="K29" s="285"/>
      <c r="L29" s="285"/>
      <c r="M29" s="286"/>
      <c r="N29" s="39"/>
      <c r="O29" s="40"/>
      <c r="P29" s="40"/>
      <c r="Q29" s="48"/>
      <c r="R29" s="164"/>
    </row>
    <row r="30" spans="1:18" x14ac:dyDescent="0.25">
      <c r="A30" s="37"/>
      <c r="B30" s="55"/>
      <c r="C30" s="56"/>
      <c r="D30" s="56"/>
      <c r="E30" s="56"/>
      <c r="F30" s="56"/>
      <c r="G30" s="55"/>
      <c r="H30" s="138" t="s">
        <v>252</v>
      </c>
      <c r="I30" s="56"/>
      <c r="J30" s="56"/>
      <c r="K30" s="56"/>
      <c r="L30" s="56"/>
      <c r="M30" s="139"/>
      <c r="N30" s="39"/>
      <c r="O30" s="40"/>
      <c r="P30" s="40"/>
      <c r="Q30" s="48"/>
      <c r="R30" s="164"/>
    </row>
    <row r="31" spans="1:18" x14ac:dyDescent="0.25">
      <c r="A31" s="37">
        <v>26</v>
      </c>
      <c r="B31" s="55"/>
      <c r="C31" s="56"/>
      <c r="D31" s="56" t="s">
        <v>75</v>
      </c>
      <c r="E31" s="56"/>
      <c r="F31" s="56"/>
      <c r="G31" s="55"/>
      <c r="H31" s="138" t="s">
        <v>69</v>
      </c>
      <c r="I31" s="56"/>
      <c r="J31" s="56"/>
      <c r="K31" s="56"/>
      <c r="L31" s="56"/>
      <c r="M31" s="139"/>
      <c r="N31" s="39"/>
      <c r="O31" s="40"/>
      <c r="P31" s="40"/>
      <c r="Q31" s="48"/>
      <c r="R31" s="164"/>
    </row>
    <row r="32" spans="1:18" x14ac:dyDescent="0.25">
      <c r="A32" s="135"/>
      <c r="B32" s="55"/>
      <c r="C32" s="56"/>
      <c r="D32" s="56"/>
      <c r="E32" s="56"/>
      <c r="F32" s="56"/>
      <c r="G32" s="55"/>
      <c r="H32" s="138" t="s">
        <v>68</v>
      </c>
      <c r="I32" s="56"/>
      <c r="J32" s="56"/>
      <c r="K32" s="56"/>
      <c r="L32" s="56"/>
      <c r="M32" s="139"/>
      <c r="N32" s="39"/>
      <c r="O32" s="40"/>
      <c r="P32" s="40"/>
      <c r="Q32" s="48"/>
      <c r="R32" s="164"/>
    </row>
    <row r="33" spans="1:18" x14ac:dyDescent="0.25">
      <c r="A33" s="37">
        <v>27</v>
      </c>
      <c r="B33" s="55"/>
      <c r="C33" s="56"/>
      <c r="D33" s="56" t="s">
        <v>7</v>
      </c>
      <c r="E33" s="56"/>
      <c r="F33" s="56"/>
      <c r="G33" s="55"/>
      <c r="H33" s="138" t="s">
        <v>72</v>
      </c>
      <c r="I33" s="56"/>
      <c r="J33" s="56"/>
      <c r="K33" s="56"/>
      <c r="L33" s="56"/>
      <c r="M33" s="139"/>
      <c r="N33" s="39"/>
      <c r="O33" s="40"/>
      <c r="P33" s="40"/>
      <c r="Q33" s="48"/>
      <c r="R33" s="164"/>
    </row>
    <row r="34" spans="1:18" x14ac:dyDescent="0.25">
      <c r="A34" s="135"/>
      <c r="B34" s="55"/>
      <c r="C34" s="56"/>
      <c r="D34" s="56"/>
      <c r="E34" s="56"/>
      <c r="F34" s="56"/>
      <c r="G34" s="55"/>
      <c r="H34" s="138" t="s">
        <v>253</v>
      </c>
      <c r="I34" s="56"/>
      <c r="J34" s="56"/>
      <c r="K34" s="56"/>
      <c r="L34" s="56"/>
      <c r="M34" s="139"/>
      <c r="N34" s="39"/>
      <c r="O34" s="40"/>
      <c r="P34" s="40"/>
      <c r="Q34" s="48"/>
      <c r="R34" s="164"/>
    </row>
    <row r="35" spans="1:18" ht="9" customHeight="1" x14ac:dyDescent="0.25">
      <c r="A35" s="135"/>
      <c r="B35" s="55"/>
      <c r="C35" s="56"/>
      <c r="D35" s="56"/>
      <c r="E35" s="56"/>
      <c r="F35" s="56"/>
      <c r="G35" s="55"/>
      <c r="H35" s="138"/>
      <c r="I35" s="56"/>
      <c r="J35" s="56"/>
      <c r="K35" s="56"/>
      <c r="L35" s="56"/>
      <c r="M35" s="139"/>
      <c r="N35" s="39"/>
      <c r="O35" s="40"/>
      <c r="P35" s="40"/>
      <c r="Q35" s="48"/>
      <c r="R35" s="164"/>
    </row>
    <row r="36" spans="1:18" x14ac:dyDescent="0.25">
      <c r="A36" s="135" t="s">
        <v>256</v>
      </c>
      <c r="B36" s="55"/>
      <c r="C36" s="140" t="s">
        <v>8</v>
      </c>
      <c r="D36" s="56"/>
      <c r="E36" s="56"/>
      <c r="F36" s="56"/>
      <c r="G36" s="55"/>
      <c r="H36" s="138" t="s">
        <v>249</v>
      </c>
      <c r="I36" s="56"/>
      <c r="J36" s="56"/>
      <c r="K36" s="56"/>
      <c r="L36" s="56"/>
      <c r="M36" s="139"/>
      <c r="N36" s="39"/>
      <c r="O36" s="40"/>
      <c r="P36" s="40"/>
      <c r="Q36" s="48"/>
      <c r="R36" s="164"/>
    </row>
    <row r="37" spans="1:18" ht="27" customHeight="1" x14ac:dyDescent="0.25">
      <c r="A37" s="136" t="s">
        <v>248</v>
      </c>
      <c r="B37" s="142"/>
      <c r="C37" s="141"/>
      <c r="D37" s="141" t="s">
        <v>137</v>
      </c>
      <c r="E37" s="141"/>
      <c r="F37" s="56"/>
      <c r="G37" s="55"/>
      <c r="H37" s="292" t="s">
        <v>136</v>
      </c>
      <c r="I37" s="293"/>
      <c r="J37" s="293"/>
      <c r="K37" s="293"/>
      <c r="L37" s="293"/>
      <c r="M37" s="294"/>
      <c r="N37" s="39"/>
      <c r="O37" s="40"/>
      <c r="P37" s="40"/>
      <c r="Q37" s="48"/>
      <c r="R37" s="164"/>
    </row>
    <row r="38" spans="1:18" ht="64.5" customHeight="1" x14ac:dyDescent="0.25">
      <c r="A38" s="136" t="s">
        <v>248</v>
      </c>
      <c r="B38" s="55"/>
      <c r="C38" s="56"/>
      <c r="D38" s="141" t="s">
        <v>133</v>
      </c>
      <c r="E38" s="56"/>
      <c r="F38" s="56"/>
      <c r="G38" s="55"/>
      <c r="H38" s="299" t="s">
        <v>254</v>
      </c>
      <c r="I38" s="285"/>
      <c r="J38" s="285"/>
      <c r="K38" s="285"/>
      <c r="L38" s="285"/>
      <c r="M38" s="286"/>
      <c r="N38" s="39"/>
      <c r="O38" s="40"/>
      <c r="P38" s="40"/>
      <c r="Q38" s="48"/>
      <c r="R38" s="164"/>
    </row>
    <row r="39" spans="1:18" ht="42.75" customHeight="1" x14ac:dyDescent="0.25">
      <c r="A39" s="136" t="s">
        <v>247</v>
      </c>
      <c r="B39" s="55"/>
      <c r="C39" s="56"/>
      <c r="D39" s="281" t="s">
        <v>262</v>
      </c>
      <c r="E39" s="282"/>
      <c r="F39" s="283"/>
      <c r="G39" s="170"/>
      <c r="H39" s="278" t="s">
        <v>262</v>
      </c>
      <c r="I39" s="279"/>
      <c r="J39" s="279"/>
      <c r="K39" s="279"/>
      <c r="L39" s="279"/>
      <c r="M39" s="280"/>
      <c r="N39" s="39"/>
      <c r="O39" s="40"/>
      <c r="P39" s="40"/>
      <c r="Q39" s="48"/>
      <c r="R39" s="164"/>
    </row>
    <row r="40" spans="1:18" ht="27.75" customHeight="1" x14ac:dyDescent="0.25">
      <c r="A40" s="136" t="s">
        <v>247</v>
      </c>
      <c r="B40" s="55"/>
      <c r="C40" s="56"/>
      <c r="D40" s="281" t="s">
        <v>262</v>
      </c>
      <c r="E40" s="282"/>
      <c r="F40" s="283"/>
      <c r="G40" s="170"/>
      <c r="H40" s="278" t="s">
        <v>262</v>
      </c>
      <c r="I40" s="282"/>
      <c r="J40" s="282"/>
      <c r="K40" s="282"/>
      <c r="L40" s="282"/>
      <c r="M40" s="283"/>
      <c r="N40" s="39"/>
      <c r="O40" s="40"/>
      <c r="P40" s="40"/>
      <c r="Q40" s="48"/>
      <c r="R40" s="164"/>
    </row>
    <row r="41" spans="1:18" ht="15.75" customHeight="1" x14ac:dyDescent="0.25">
      <c r="A41" s="37"/>
      <c r="B41" s="55"/>
      <c r="C41" s="56"/>
      <c r="D41" s="56"/>
      <c r="E41" s="56"/>
      <c r="F41" s="56"/>
      <c r="G41" s="55"/>
      <c r="H41" s="138"/>
      <c r="I41" s="56"/>
      <c r="J41" s="56"/>
      <c r="K41" s="56"/>
      <c r="L41" s="56"/>
      <c r="M41" s="139"/>
      <c r="N41" s="39"/>
      <c r="O41" s="40"/>
      <c r="P41" s="40"/>
      <c r="Q41" s="48"/>
      <c r="R41" s="164"/>
    </row>
    <row r="42" spans="1:18" x14ac:dyDescent="0.25">
      <c r="A42" s="37">
        <v>25</v>
      </c>
      <c r="B42" s="55"/>
      <c r="C42" s="56"/>
      <c r="D42" s="56" t="s">
        <v>5</v>
      </c>
      <c r="E42" s="56"/>
      <c r="F42" s="56"/>
      <c r="G42" s="55"/>
      <c r="H42" s="138" t="s">
        <v>72</v>
      </c>
      <c r="I42" s="56"/>
      <c r="J42" s="56"/>
      <c r="K42" s="56"/>
      <c r="L42" s="56"/>
      <c r="M42" s="139"/>
      <c r="N42" s="39"/>
      <c r="O42" s="40"/>
      <c r="P42" s="40"/>
      <c r="Q42" s="48"/>
      <c r="R42" s="164"/>
    </row>
    <row r="43" spans="1:18" x14ac:dyDescent="0.25">
      <c r="A43" s="37"/>
      <c r="B43" s="55"/>
      <c r="C43" s="56"/>
      <c r="D43" s="56"/>
      <c r="E43" s="56"/>
      <c r="F43" s="56"/>
      <c r="G43" s="55"/>
      <c r="H43" s="138" t="s">
        <v>255</v>
      </c>
      <c r="I43" s="56"/>
      <c r="J43" s="56"/>
      <c r="K43" s="56"/>
      <c r="L43" s="56"/>
      <c r="M43" s="139"/>
      <c r="N43" s="39"/>
      <c r="O43" s="40"/>
      <c r="P43" s="40"/>
      <c r="Q43" s="48"/>
      <c r="R43" s="164"/>
    </row>
    <row r="44" spans="1:18" x14ac:dyDescent="0.25">
      <c r="A44" s="37">
        <v>26</v>
      </c>
      <c r="B44" s="55"/>
      <c r="C44" s="56"/>
      <c r="D44" s="56" t="s">
        <v>6</v>
      </c>
      <c r="E44" s="56"/>
      <c r="F44" s="56"/>
      <c r="G44" s="55"/>
      <c r="H44" s="138" t="s">
        <v>76</v>
      </c>
      <c r="I44" s="56"/>
      <c r="J44" s="56"/>
      <c r="K44" s="56"/>
      <c r="L44" s="56"/>
      <c r="M44" s="139"/>
      <c r="N44" s="39"/>
      <c r="O44" s="40"/>
      <c r="P44" s="40"/>
      <c r="Q44" s="48"/>
      <c r="R44" s="164"/>
    </row>
    <row r="45" spans="1:18" x14ac:dyDescent="0.25">
      <c r="A45" s="37" t="s">
        <v>24</v>
      </c>
      <c r="B45" s="55"/>
      <c r="C45" s="56"/>
      <c r="D45" s="56" t="s">
        <v>24</v>
      </c>
      <c r="E45" s="56"/>
      <c r="F45" s="56"/>
      <c r="G45" s="55"/>
      <c r="H45" s="138" t="s">
        <v>77</v>
      </c>
      <c r="I45" s="56"/>
      <c r="J45" s="56"/>
      <c r="K45" s="56"/>
      <c r="L45" s="56"/>
      <c r="M45" s="139"/>
      <c r="N45" s="39"/>
      <c r="O45" s="40"/>
      <c r="P45" s="40"/>
      <c r="Q45" s="48"/>
      <c r="R45" s="164"/>
    </row>
    <row r="46" spans="1:18" x14ac:dyDescent="0.25">
      <c r="A46" s="37">
        <v>27</v>
      </c>
      <c r="B46" s="55"/>
      <c r="C46" s="56"/>
      <c r="D46" s="56" t="s">
        <v>7</v>
      </c>
      <c r="E46" s="56"/>
      <c r="F46" s="56"/>
      <c r="G46" s="55"/>
      <c r="H46" s="138" t="s">
        <v>72</v>
      </c>
      <c r="I46" s="56"/>
      <c r="J46" s="56"/>
      <c r="K46" s="56"/>
      <c r="L46" s="56"/>
      <c r="M46" s="139"/>
      <c r="N46" s="39"/>
      <c r="O46" s="40"/>
      <c r="P46" s="40"/>
      <c r="Q46" s="48"/>
      <c r="R46" s="164"/>
    </row>
    <row r="47" spans="1:18" x14ac:dyDescent="0.25">
      <c r="A47" s="37"/>
      <c r="B47" s="55"/>
      <c r="C47" s="56"/>
      <c r="D47" s="56"/>
      <c r="E47" s="56"/>
      <c r="F47" s="56"/>
      <c r="G47" s="55"/>
      <c r="H47" s="138" t="s">
        <v>252</v>
      </c>
      <c r="I47" s="56"/>
      <c r="J47" s="56"/>
      <c r="K47" s="56"/>
      <c r="L47" s="56"/>
      <c r="M47" s="139"/>
      <c r="N47" s="39"/>
      <c r="O47" s="40"/>
      <c r="P47" s="40"/>
      <c r="Q47" s="48"/>
      <c r="R47" s="164"/>
    </row>
    <row r="48" spans="1:18" ht="9" customHeight="1" x14ac:dyDescent="0.25">
      <c r="A48" s="47"/>
      <c r="B48" s="39"/>
      <c r="C48" s="40"/>
      <c r="D48" s="40"/>
      <c r="E48" s="40"/>
      <c r="F48" s="40"/>
      <c r="G48" s="39"/>
      <c r="H48" s="134"/>
      <c r="I48" s="40"/>
      <c r="J48" s="40"/>
      <c r="K48" s="40"/>
      <c r="L48" s="40"/>
      <c r="M48" s="48"/>
      <c r="N48" s="39"/>
      <c r="O48" s="40"/>
      <c r="P48" s="40"/>
      <c r="Q48" s="48"/>
      <c r="R48" s="164"/>
    </row>
    <row r="49" spans="1:18" x14ac:dyDescent="0.25">
      <c r="A49" s="32" t="s">
        <v>221</v>
      </c>
      <c r="B49" s="39"/>
      <c r="C49" s="60" t="s">
        <v>9</v>
      </c>
      <c r="D49" s="40"/>
      <c r="E49" s="40"/>
      <c r="F49" s="40"/>
      <c r="G49" s="39"/>
      <c r="H49" s="134" t="s">
        <v>64</v>
      </c>
      <c r="I49" s="40"/>
      <c r="J49" s="40"/>
      <c r="K49" s="40"/>
      <c r="L49" s="40"/>
      <c r="M49" s="48"/>
      <c r="N49" s="39"/>
      <c r="O49" s="40"/>
      <c r="P49" s="40"/>
      <c r="Q49" s="48"/>
      <c r="R49" s="164"/>
    </row>
    <row r="50" spans="1:18" x14ac:dyDescent="0.25">
      <c r="A50" s="47"/>
      <c r="B50" s="39"/>
      <c r="C50" s="40"/>
      <c r="D50" s="40"/>
      <c r="E50" s="40"/>
      <c r="F50" s="40"/>
      <c r="G50" s="39"/>
      <c r="H50" s="134"/>
      <c r="I50" s="40"/>
      <c r="J50" s="40"/>
      <c r="K50" s="40"/>
      <c r="L50" s="40"/>
      <c r="M50" s="48"/>
      <c r="N50" s="39"/>
      <c r="O50" s="40"/>
      <c r="P50" s="40"/>
      <c r="Q50" s="48"/>
      <c r="R50" s="164"/>
    </row>
    <row r="51" spans="1:18" ht="16.5" thickBot="1" x14ac:dyDescent="0.3">
      <c r="A51" s="248" t="s">
        <v>10</v>
      </c>
      <c r="B51" s="249"/>
      <c r="C51" s="249"/>
      <c r="D51" s="249"/>
      <c r="E51" s="249"/>
      <c r="F51" s="250"/>
      <c r="G51" s="143"/>
      <c r="H51" s="144"/>
      <c r="I51" s="145"/>
      <c r="J51" s="145"/>
      <c r="K51" s="145"/>
      <c r="L51" s="145"/>
      <c r="M51" s="146"/>
      <c r="N51" s="147"/>
      <c r="O51" s="145"/>
      <c r="P51" s="145"/>
      <c r="Q51" s="146"/>
      <c r="R51" s="221"/>
    </row>
    <row r="52" spans="1:18" ht="16.5" thickTop="1" x14ac:dyDescent="0.25">
      <c r="A52" s="47"/>
      <c r="B52" s="39"/>
      <c r="C52" s="40"/>
      <c r="D52" s="40"/>
      <c r="E52" s="40"/>
      <c r="F52" s="48"/>
      <c r="G52" s="40"/>
      <c r="H52" s="134"/>
      <c r="I52" s="40"/>
      <c r="J52" s="40"/>
      <c r="K52" s="40"/>
      <c r="L52" s="40"/>
      <c r="M52" s="48"/>
      <c r="N52" s="39"/>
      <c r="O52" s="40"/>
      <c r="P52" s="40"/>
      <c r="Q52" s="48"/>
      <c r="R52" s="164"/>
    </row>
    <row r="53" spans="1:18" x14ac:dyDescent="0.25">
      <c r="A53" s="32" t="s">
        <v>24</v>
      </c>
      <c r="B53" s="33" t="s">
        <v>21</v>
      </c>
      <c r="C53" s="40"/>
      <c r="D53" s="40"/>
      <c r="E53" s="40"/>
      <c r="F53" s="48"/>
      <c r="G53" s="39"/>
      <c r="H53" s="148"/>
      <c r="I53" s="40"/>
      <c r="J53" s="40"/>
      <c r="K53" s="40"/>
      <c r="L53" s="40"/>
      <c r="M53" s="48"/>
      <c r="N53" s="39"/>
      <c r="O53" s="40"/>
      <c r="P53" s="40"/>
      <c r="Q53" s="48"/>
      <c r="R53" s="164"/>
    </row>
    <row r="54" spans="1:18" x14ac:dyDescent="0.25">
      <c r="A54" s="32" t="s">
        <v>24</v>
      </c>
      <c r="B54" s="39"/>
      <c r="C54" s="60" t="s">
        <v>23</v>
      </c>
      <c r="D54" s="40"/>
      <c r="E54" s="40"/>
      <c r="F54" s="40"/>
      <c r="G54" s="39"/>
      <c r="H54" s="149" t="s">
        <v>53</v>
      </c>
      <c r="I54" s="40"/>
      <c r="J54" s="40"/>
      <c r="K54" s="40"/>
      <c r="L54" s="40"/>
      <c r="M54" s="48"/>
      <c r="N54" s="39"/>
      <c r="O54" s="40"/>
      <c r="P54" s="40"/>
      <c r="Q54" s="48"/>
      <c r="R54" s="164"/>
    </row>
    <row r="55" spans="1:18" x14ac:dyDescent="0.25">
      <c r="A55" s="32" t="s">
        <v>24</v>
      </c>
      <c r="B55" s="39"/>
      <c r="C55" s="60"/>
      <c r="D55" s="40" t="s">
        <v>73</v>
      </c>
      <c r="E55" s="40"/>
      <c r="F55" s="40"/>
      <c r="G55" s="39"/>
      <c r="H55" s="149"/>
      <c r="I55" s="40"/>
      <c r="J55" s="40"/>
      <c r="K55" s="40"/>
      <c r="L55" s="40"/>
      <c r="M55" s="48"/>
      <c r="N55" s="39"/>
      <c r="O55" s="40"/>
      <c r="P55" s="40"/>
      <c r="Q55" s="48"/>
      <c r="R55" s="164"/>
    </row>
    <row r="56" spans="1:18" x14ac:dyDescent="0.25">
      <c r="A56" s="32">
        <v>38</v>
      </c>
      <c r="B56" s="39"/>
      <c r="C56" s="40"/>
      <c r="E56" s="59" t="s">
        <v>92</v>
      </c>
      <c r="F56" s="40"/>
      <c r="G56" s="39"/>
      <c r="H56" s="134"/>
      <c r="I56" s="40"/>
      <c r="J56" s="40"/>
      <c r="K56" s="40"/>
      <c r="L56" s="40"/>
      <c r="M56" s="48"/>
      <c r="N56" s="39"/>
      <c r="O56" s="40"/>
      <c r="P56" s="40"/>
      <c r="Q56" s="48"/>
      <c r="R56" s="164"/>
    </row>
    <row r="57" spans="1:18" ht="66" customHeight="1" x14ac:dyDescent="0.25">
      <c r="A57" s="51"/>
      <c r="B57" s="39"/>
      <c r="C57" s="40"/>
      <c r="E57" s="295" t="s">
        <v>215</v>
      </c>
      <c r="F57" s="296"/>
      <c r="G57" s="39"/>
      <c r="H57" s="150" t="s">
        <v>98</v>
      </c>
      <c r="I57" s="56"/>
      <c r="J57" s="56"/>
      <c r="K57" s="56"/>
      <c r="L57" s="56"/>
      <c r="M57" s="139"/>
      <c r="N57" s="55"/>
      <c r="O57" s="288" t="s">
        <v>93</v>
      </c>
      <c r="P57" s="300"/>
      <c r="Q57" s="274"/>
      <c r="R57" s="164"/>
    </row>
    <row r="58" spans="1:18" ht="80.25" customHeight="1" x14ac:dyDescent="0.25">
      <c r="A58" s="51">
        <v>39</v>
      </c>
      <c r="B58" s="39"/>
      <c r="C58" s="40"/>
      <c r="E58" s="295" t="s">
        <v>216</v>
      </c>
      <c r="F58" s="296"/>
      <c r="G58" s="39"/>
      <c r="H58" s="150" t="s">
        <v>97</v>
      </c>
      <c r="I58" s="56"/>
      <c r="J58" s="56"/>
      <c r="K58" s="56"/>
      <c r="L58" s="56"/>
      <c r="M58" s="139"/>
      <c r="N58" s="55"/>
      <c r="O58" s="288" t="s">
        <v>96</v>
      </c>
      <c r="P58" s="300"/>
      <c r="Q58" s="274"/>
      <c r="R58" s="164"/>
    </row>
    <row r="59" spans="1:18" ht="37.5" customHeight="1" x14ac:dyDescent="0.25">
      <c r="A59" s="51">
        <v>40</v>
      </c>
      <c r="B59" s="39"/>
      <c r="C59" s="40"/>
      <c r="E59" s="295" t="s">
        <v>108</v>
      </c>
      <c r="F59" s="296"/>
      <c r="G59" s="39"/>
      <c r="H59" s="150" t="s">
        <v>99</v>
      </c>
      <c r="I59" s="56"/>
      <c r="J59" s="56"/>
      <c r="K59" s="56"/>
      <c r="L59" s="56"/>
      <c r="M59" s="139"/>
      <c r="N59" s="55"/>
      <c r="O59" s="288" t="s">
        <v>93</v>
      </c>
      <c r="P59" s="300"/>
      <c r="Q59" s="274"/>
      <c r="R59" s="164"/>
    </row>
    <row r="60" spans="1:18" ht="48.75" customHeight="1" x14ac:dyDescent="0.25">
      <c r="A60" s="51">
        <v>41</v>
      </c>
      <c r="B60" s="39"/>
      <c r="C60" s="40"/>
      <c r="E60" s="295" t="s">
        <v>109</v>
      </c>
      <c r="F60" s="296"/>
      <c r="G60" s="39"/>
      <c r="H60" s="150" t="s">
        <v>100</v>
      </c>
      <c r="I60" s="56"/>
      <c r="J60" s="56"/>
      <c r="K60" s="56"/>
      <c r="L60" s="56"/>
      <c r="M60" s="139"/>
      <c r="N60" s="55"/>
      <c r="O60" s="288" t="s">
        <v>96</v>
      </c>
      <c r="P60" s="300"/>
      <c r="Q60" s="274"/>
      <c r="R60" s="164"/>
    </row>
    <row r="61" spans="1:18" ht="22.5" customHeight="1" x14ac:dyDescent="0.25">
      <c r="A61" s="51"/>
      <c r="B61" s="39"/>
      <c r="C61" s="40"/>
      <c r="E61" s="297" t="s">
        <v>101</v>
      </c>
      <c r="F61" s="298"/>
      <c r="G61" s="39"/>
      <c r="H61" s="150"/>
      <c r="I61" s="56"/>
      <c r="J61" s="56"/>
      <c r="K61" s="56"/>
      <c r="L61" s="56"/>
      <c r="M61" s="139"/>
      <c r="N61" s="55"/>
      <c r="O61" s="151"/>
      <c r="P61" s="56"/>
      <c r="Q61" s="139"/>
      <c r="R61" s="164"/>
    </row>
    <row r="62" spans="1:18" ht="40.5" customHeight="1" x14ac:dyDescent="0.25">
      <c r="A62" s="136">
        <v>42</v>
      </c>
      <c r="B62" s="55"/>
      <c r="C62" s="56"/>
      <c r="E62" s="152" t="s">
        <v>102</v>
      </c>
      <c r="F62" s="141"/>
      <c r="G62" s="142"/>
      <c r="H62" s="150" t="s">
        <v>104</v>
      </c>
      <c r="I62" s="56"/>
      <c r="J62" s="56"/>
      <c r="K62" s="56"/>
      <c r="L62" s="56"/>
      <c r="M62" s="139"/>
      <c r="N62" s="65"/>
      <c r="O62" s="288" t="s">
        <v>105</v>
      </c>
      <c r="P62" s="300"/>
      <c r="Q62" s="274"/>
      <c r="R62" s="164"/>
    </row>
    <row r="63" spans="1:18" ht="51" customHeight="1" x14ac:dyDescent="0.25">
      <c r="A63" s="136">
        <v>43</v>
      </c>
      <c r="B63" s="55"/>
      <c r="C63" s="56"/>
      <c r="E63" s="152" t="s">
        <v>103</v>
      </c>
      <c r="F63" s="56"/>
      <c r="G63" s="55"/>
      <c r="H63" s="150" t="s">
        <v>106</v>
      </c>
      <c r="I63" s="56"/>
      <c r="J63" s="56"/>
      <c r="K63" s="56"/>
      <c r="L63" s="56"/>
      <c r="M63" s="139"/>
      <c r="N63" s="65"/>
      <c r="O63" s="288" t="s">
        <v>107</v>
      </c>
      <c r="P63" s="300"/>
      <c r="Q63" s="274"/>
      <c r="R63" s="164"/>
    </row>
    <row r="64" spans="1:18" ht="43.5" customHeight="1" x14ac:dyDescent="0.25">
      <c r="A64" s="136">
        <v>44</v>
      </c>
      <c r="B64" s="55"/>
      <c r="C64" s="56"/>
      <c r="E64" s="152" t="s">
        <v>110</v>
      </c>
      <c r="F64" s="56"/>
      <c r="G64" s="55"/>
      <c r="H64" s="150" t="s">
        <v>104</v>
      </c>
      <c r="I64" s="56"/>
      <c r="J64" s="56"/>
      <c r="K64" s="56"/>
      <c r="L64" s="56"/>
      <c r="M64" s="139"/>
      <c r="N64" s="65"/>
      <c r="O64" s="288" t="s">
        <v>105</v>
      </c>
      <c r="P64" s="300"/>
      <c r="Q64" s="274"/>
      <c r="R64" s="164"/>
    </row>
    <row r="65" spans="1:20" ht="48.75" customHeight="1" x14ac:dyDescent="0.25">
      <c r="A65" s="136">
        <v>45</v>
      </c>
      <c r="B65" s="55"/>
      <c r="C65" s="56"/>
      <c r="E65" s="152" t="s">
        <v>111</v>
      </c>
      <c r="F65" s="56"/>
      <c r="G65" s="55"/>
      <c r="H65" s="150" t="s">
        <v>106</v>
      </c>
      <c r="I65" s="56"/>
      <c r="J65" s="56"/>
      <c r="K65" s="56"/>
      <c r="L65" s="56"/>
      <c r="M65" s="139"/>
      <c r="N65" s="65"/>
      <c r="O65" s="288" t="s">
        <v>107</v>
      </c>
      <c r="P65" s="300"/>
      <c r="Q65" s="274"/>
      <c r="R65" s="164"/>
    </row>
    <row r="66" spans="1:20" x14ac:dyDescent="0.25">
      <c r="A66" s="136"/>
      <c r="B66" s="55"/>
      <c r="C66" s="56"/>
      <c r="E66" s="57"/>
      <c r="F66" s="56"/>
      <c r="G66" s="55"/>
      <c r="H66" s="138"/>
      <c r="I66" s="56"/>
      <c r="J66" s="56"/>
      <c r="K66" s="56"/>
      <c r="L66" s="56"/>
      <c r="M66" s="139"/>
      <c r="N66" s="65"/>
      <c r="O66" s="66"/>
      <c r="P66" s="66"/>
      <c r="Q66" s="159"/>
      <c r="R66" s="164"/>
    </row>
    <row r="67" spans="1:20" x14ac:dyDescent="0.25">
      <c r="A67" s="51" t="s">
        <v>24</v>
      </c>
      <c r="B67" s="39"/>
      <c r="C67" s="40" t="s">
        <v>24</v>
      </c>
      <c r="D67" s="40" t="s">
        <v>62</v>
      </c>
      <c r="E67" s="40"/>
      <c r="F67" s="40"/>
      <c r="G67" s="39"/>
      <c r="H67" s="134"/>
      <c r="I67" s="40"/>
      <c r="J67" s="40"/>
      <c r="K67" s="40"/>
      <c r="L67" s="40"/>
      <c r="M67" s="48"/>
      <c r="N67" s="39"/>
      <c r="O67" s="40"/>
      <c r="P67" s="40"/>
      <c r="Q67" s="48"/>
      <c r="R67" s="164"/>
    </row>
    <row r="68" spans="1:20" x14ac:dyDescent="0.25">
      <c r="A68" s="51">
        <v>46</v>
      </c>
      <c r="B68" s="39"/>
      <c r="C68" s="40"/>
      <c r="D68" s="40"/>
      <c r="E68" s="50" t="s">
        <v>134</v>
      </c>
      <c r="F68" s="50"/>
      <c r="G68" s="39"/>
      <c r="H68" s="134" t="s">
        <v>112</v>
      </c>
      <c r="I68" s="40"/>
      <c r="J68" s="40"/>
      <c r="K68" s="40"/>
      <c r="L68" s="40"/>
      <c r="M68" s="48"/>
      <c r="N68" s="39"/>
      <c r="O68" s="40"/>
      <c r="P68" s="40"/>
      <c r="Q68" s="48"/>
      <c r="R68" s="164"/>
    </row>
    <row r="69" spans="1:20" x14ac:dyDescent="0.25">
      <c r="A69" s="51"/>
      <c r="B69" s="39"/>
      <c r="C69" s="40"/>
      <c r="D69" s="40"/>
      <c r="E69" s="50"/>
      <c r="F69" s="50"/>
      <c r="G69" s="39"/>
      <c r="H69" s="134"/>
      <c r="I69" s="40"/>
      <c r="J69" s="40"/>
      <c r="K69" s="40"/>
      <c r="L69" s="40"/>
      <c r="M69" s="48"/>
      <c r="N69" s="39"/>
      <c r="O69" s="40"/>
      <c r="P69" s="40"/>
      <c r="Q69" s="48"/>
      <c r="R69" s="164"/>
    </row>
    <row r="70" spans="1:20" ht="19.5" customHeight="1" x14ac:dyDescent="0.25">
      <c r="A70" s="51"/>
      <c r="B70" s="39"/>
      <c r="C70" s="40"/>
      <c r="D70" s="40"/>
      <c r="E70" s="59" t="s">
        <v>135</v>
      </c>
      <c r="F70" s="50"/>
      <c r="G70" s="39"/>
      <c r="H70" s="134"/>
      <c r="I70" s="40"/>
      <c r="J70" s="40"/>
      <c r="K70" s="40"/>
      <c r="L70" s="40"/>
      <c r="M70" s="48"/>
      <c r="N70" s="39"/>
      <c r="O70" s="40"/>
      <c r="P70" s="40"/>
      <c r="Q70" s="48"/>
      <c r="R70" s="164"/>
    </row>
    <row r="71" spans="1:20" ht="10.5" customHeight="1" x14ac:dyDescent="0.25">
      <c r="A71" s="51"/>
      <c r="B71" s="39"/>
      <c r="C71" s="40"/>
      <c r="D71" s="40"/>
      <c r="E71" s="59"/>
      <c r="F71" s="50"/>
      <c r="G71" s="39"/>
      <c r="H71" s="134"/>
      <c r="I71" s="40"/>
      <c r="J71" s="40"/>
      <c r="K71" s="40"/>
      <c r="L71" s="40"/>
      <c r="M71" s="48"/>
      <c r="N71" s="39"/>
      <c r="O71" s="40"/>
      <c r="P71" s="40"/>
      <c r="Q71" s="48"/>
      <c r="R71" s="164"/>
    </row>
    <row r="72" spans="1:20" ht="31.5" customHeight="1" x14ac:dyDescent="0.25">
      <c r="A72" s="51">
        <v>47</v>
      </c>
      <c r="B72" s="39"/>
      <c r="C72" s="40"/>
      <c r="D72" s="40"/>
      <c r="E72" s="153" t="s">
        <v>113</v>
      </c>
      <c r="F72" s="153"/>
      <c r="G72" s="154"/>
      <c r="H72" s="150" t="s">
        <v>114</v>
      </c>
      <c r="I72" s="56"/>
      <c r="J72" s="56"/>
      <c r="K72" s="56"/>
      <c r="L72" s="56"/>
      <c r="M72" s="139"/>
      <c r="N72" s="39"/>
      <c r="O72" s="243" t="s">
        <v>115</v>
      </c>
      <c r="P72" s="301"/>
      <c r="Q72" s="302"/>
      <c r="R72" s="164"/>
      <c r="T72" s="155"/>
    </row>
    <row r="73" spans="1:20" ht="31.5" customHeight="1" x14ac:dyDescent="0.25">
      <c r="A73" s="51">
        <v>48</v>
      </c>
      <c r="B73" s="39"/>
      <c r="C73" s="40"/>
      <c r="D73" s="40"/>
      <c r="E73" s="153" t="s">
        <v>116</v>
      </c>
      <c r="F73" s="153"/>
      <c r="G73" s="154"/>
      <c r="H73" s="150" t="s">
        <v>117</v>
      </c>
      <c r="I73" s="56"/>
      <c r="J73" s="56"/>
      <c r="K73" s="56"/>
      <c r="L73" s="56"/>
      <c r="M73" s="139"/>
      <c r="N73" s="39"/>
      <c r="O73" s="243" t="s">
        <v>105</v>
      </c>
      <c r="P73" s="301"/>
      <c r="Q73" s="302"/>
      <c r="R73" s="164"/>
    </row>
    <row r="74" spans="1:20" ht="33" customHeight="1" x14ac:dyDescent="0.25">
      <c r="A74" s="51">
        <v>49</v>
      </c>
      <c r="B74" s="39"/>
      <c r="C74" s="40"/>
      <c r="D74" s="40"/>
      <c r="E74" s="153" t="s">
        <v>118</v>
      </c>
      <c r="F74" s="153"/>
      <c r="G74" s="39"/>
      <c r="H74" s="150" t="s">
        <v>217</v>
      </c>
      <c r="I74" s="56"/>
      <c r="J74" s="56"/>
      <c r="K74" s="56"/>
      <c r="L74" s="56"/>
      <c r="M74" s="139"/>
      <c r="N74" s="39"/>
      <c r="O74" s="243" t="s">
        <v>105</v>
      </c>
      <c r="P74" s="301"/>
      <c r="Q74" s="302"/>
      <c r="R74" s="164"/>
      <c r="T74" s="156"/>
    </row>
    <row r="75" spans="1:20" ht="33.75" customHeight="1" x14ac:dyDescent="0.25">
      <c r="A75" s="51">
        <v>50</v>
      </c>
      <c r="B75" s="39"/>
      <c r="C75" s="40"/>
      <c r="D75" s="40"/>
      <c r="E75" s="153" t="s">
        <v>119</v>
      </c>
      <c r="F75" s="153"/>
      <c r="G75" s="39"/>
      <c r="H75" s="150" t="s">
        <v>217</v>
      </c>
      <c r="I75" s="56"/>
      <c r="J75" s="56"/>
      <c r="K75" s="56"/>
      <c r="L75" s="56"/>
      <c r="M75" s="139"/>
      <c r="N75" s="39"/>
      <c r="O75" s="243" t="s">
        <v>120</v>
      </c>
      <c r="P75" s="301"/>
      <c r="Q75" s="302"/>
      <c r="R75" s="164"/>
    </row>
    <row r="76" spans="1:20" x14ac:dyDescent="0.25">
      <c r="A76" s="51">
        <v>51</v>
      </c>
      <c r="B76" s="39"/>
      <c r="C76" s="40"/>
      <c r="D76" s="40"/>
      <c r="E76" s="50" t="s">
        <v>61</v>
      </c>
      <c r="F76" s="50"/>
      <c r="G76" s="39"/>
      <c r="H76" s="134" t="s">
        <v>121</v>
      </c>
      <c r="I76" s="40"/>
      <c r="J76" s="40"/>
      <c r="K76" s="40"/>
      <c r="L76" s="40"/>
      <c r="M76" s="48"/>
      <c r="N76" s="39"/>
      <c r="O76" s="40"/>
      <c r="P76" s="40"/>
      <c r="Q76" s="48"/>
      <c r="R76" s="164"/>
    </row>
    <row r="77" spans="1:20" x14ac:dyDescent="0.25">
      <c r="A77" s="157"/>
      <c r="B77" s="39"/>
      <c r="C77" s="40"/>
      <c r="D77" s="40"/>
      <c r="E77" s="40"/>
      <c r="F77" s="40"/>
      <c r="G77" s="39"/>
      <c r="H77" s="134" t="s">
        <v>24</v>
      </c>
      <c r="I77" s="40"/>
      <c r="J77" s="40"/>
      <c r="K77" s="40"/>
      <c r="L77" s="40"/>
      <c r="M77" s="48"/>
      <c r="N77" s="39"/>
      <c r="O77" s="40"/>
      <c r="P77" s="40"/>
      <c r="Q77" s="48"/>
      <c r="R77" s="164"/>
    </row>
    <row r="78" spans="1:20" x14ac:dyDescent="0.25">
      <c r="A78" s="157"/>
      <c r="B78" s="39"/>
      <c r="C78" s="60" t="s">
        <v>63</v>
      </c>
      <c r="D78" s="40"/>
      <c r="E78" s="40"/>
      <c r="F78" s="40"/>
      <c r="G78" s="39"/>
      <c r="H78" s="134"/>
      <c r="I78" s="40"/>
      <c r="J78" s="40"/>
      <c r="K78" s="40"/>
      <c r="L78" s="40"/>
      <c r="M78" s="48"/>
      <c r="N78" s="39"/>
      <c r="O78" s="40"/>
      <c r="P78" s="40"/>
      <c r="Q78" s="48"/>
      <c r="R78" s="164"/>
    </row>
    <row r="79" spans="1:20" ht="15.75" customHeight="1" x14ac:dyDescent="0.25">
      <c r="A79" s="157"/>
      <c r="B79" s="39"/>
      <c r="C79" s="40"/>
      <c r="D79" s="40" t="s">
        <v>228</v>
      </c>
      <c r="E79" s="40"/>
      <c r="F79" s="40"/>
      <c r="G79" s="39"/>
      <c r="H79" s="134"/>
      <c r="I79" s="40"/>
      <c r="J79" s="40"/>
      <c r="K79" s="40"/>
      <c r="L79" s="40"/>
      <c r="M79" s="48"/>
      <c r="N79" s="39"/>
      <c r="O79" s="40"/>
      <c r="P79" s="40"/>
      <c r="Q79" s="48"/>
      <c r="R79" s="164"/>
    </row>
    <row r="80" spans="1:20" ht="15.75" customHeight="1" x14ac:dyDescent="0.25">
      <c r="A80" s="51">
        <v>52</v>
      </c>
      <c r="B80" s="39"/>
      <c r="C80" s="40"/>
      <c r="D80" s="40"/>
      <c r="E80" s="50" t="s">
        <v>60</v>
      </c>
      <c r="F80" s="40"/>
      <c r="G80" s="39"/>
      <c r="H80" s="134" t="s">
        <v>121</v>
      </c>
      <c r="I80" s="40"/>
      <c r="J80" s="40"/>
      <c r="K80" s="40"/>
      <c r="L80" s="40"/>
      <c r="M80" s="48"/>
      <c r="N80" s="39"/>
      <c r="O80" s="40"/>
      <c r="P80" s="40"/>
      <c r="Q80" s="48"/>
      <c r="R80" s="164"/>
    </row>
    <row r="81" spans="1:18" ht="15.75" customHeight="1" x14ac:dyDescent="0.25">
      <c r="A81" s="51">
        <v>53</v>
      </c>
      <c r="B81" s="39"/>
      <c r="C81" s="40"/>
      <c r="D81" s="40"/>
      <c r="E81" s="50" t="s">
        <v>59</v>
      </c>
      <c r="F81" s="40"/>
      <c r="G81" s="39"/>
      <c r="H81" s="134" t="s">
        <v>58</v>
      </c>
      <c r="I81" s="40"/>
      <c r="J81" s="40"/>
      <c r="K81" s="40"/>
      <c r="L81" s="40"/>
      <c r="M81" s="48"/>
      <c r="N81" s="39"/>
      <c r="O81" s="40"/>
      <c r="P81" s="40"/>
      <c r="Q81" s="48"/>
      <c r="R81" s="164"/>
    </row>
    <row r="82" spans="1:18" x14ac:dyDescent="0.25">
      <c r="A82" s="51" t="s">
        <v>222</v>
      </c>
      <c r="B82" s="39"/>
      <c r="C82" s="40"/>
      <c r="D82" s="40" t="s">
        <v>67</v>
      </c>
      <c r="E82" s="40"/>
      <c r="F82" s="40"/>
      <c r="G82" s="39"/>
      <c r="H82" s="134" t="s">
        <v>58</v>
      </c>
      <c r="I82" s="40"/>
      <c r="J82" s="40"/>
      <c r="K82" s="40"/>
      <c r="L82" s="40"/>
      <c r="M82" s="48"/>
      <c r="N82" s="39"/>
      <c r="O82" s="40"/>
      <c r="P82" s="40"/>
      <c r="Q82" s="48"/>
      <c r="R82" s="164"/>
    </row>
    <row r="83" spans="1:18" ht="15.75" customHeight="1" x14ac:dyDescent="0.25">
      <c r="A83" s="157">
        <v>57</v>
      </c>
      <c r="B83" s="39"/>
      <c r="C83" s="303" t="s">
        <v>123</v>
      </c>
      <c r="D83" s="304"/>
      <c r="E83" s="304"/>
      <c r="F83" s="40"/>
      <c r="G83" s="39"/>
      <c r="H83" s="134" t="s">
        <v>122</v>
      </c>
      <c r="I83" s="40"/>
      <c r="J83" s="40"/>
      <c r="K83" s="40"/>
      <c r="L83" s="40"/>
      <c r="M83" s="48"/>
      <c r="N83" s="39"/>
      <c r="O83" s="40"/>
      <c r="P83" s="40"/>
      <c r="Q83" s="48"/>
      <c r="R83" s="164"/>
    </row>
    <row r="84" spans="1:18" x14ac:dyDescent="0.25">
      <c r="A84" s="51"/>
      <c r="B84" s="33"/>
      <c r="C84" s="60" t="s">
        <v>22</v>
      </c>
      <c r="D84" s="40"/>
      <c r="E84" s="40"/>
      <c r="F84" s="48"/>
      <c r="G84" s="39"/>
      <c r="H84" s="134"/>
      <c r="I84" s="40"/>
      <c r="J84" s="40"/>
      <c r="K84" s="40"/>
      <c r="L84" s="40"/>
      <c r="M84" s="48"/>
      <c r="N84" s="39"/>
      <c r="O84" s="40"/>
      <c r="P84" s="40"/>
      <c r="Q84" s="48"/>
      <c r="R84" s="164"/>
    </row>
    <row r="85" spans="1:18" x14ac:dyDescent="0.25">
      <c r="A85" s="51">
        <v>58</v>
      </c>
      <c r="B85" s="39"/>
      <c r="C85" s="40"/>
      <c r="D85" s="40" t="s">
        <v>22</v>
      </c>
      <c r="E85" s="40"/>
      <c r="F85" s="40"/>
      <c r="G85" s="39"/>
      <c r="H85" s="134" t="s">
        <v>64</v>
      </c>
      <c r="I85" s="40"/>
      <c r="J85" s="40"/>
      <c r="K85" s="40"/>
      <c r="L85" s="40"/>
      <c r="M85" s="48"/>
      <c r="N85" s="39"/>
      <c r="O85" s="40"/>
      <c r="P85" s="40"/>
      <c r="Q85" s="48"/>
      <c r="R85" s="164"/>
    </row>
    <row r="86" spans="1:18" ht="16.5" thickBot="1" x14ac:dyDescent="0.3">
      <c r="A86" s="248" t="s">
        <v>20</v>
      </c>
      <c r="B86" s="249"/>
      <c r="C86" s="249"/>
      <c r="D86" s="249"/>
      <c r="E86" s="249"/>
      <c r="F86" s="250"/>
      <c r="G86" s="147"/>
      <c r="H86" s="144"/>
      <c r="I86" s="145"/>
      <c r="J86" s="145"/>
      <c r="K86" s="145"/>
      <c r="L86" s="145"/>
      <c r="M86" s="146"/>
      <c r="N86" s="147"/>
      <c r="O86" s="145"/>
      <c r="P86" s="145"/>
      <c r="Q86" s="146"/>
      <c r="R86" s="221"/>
    </row>
    <row r="87" spans="1:18" ht="9" customHeight="1" thickTop="1" x14ac:dyDescent="0.25">
      <c r="A87" s="64"/>
      <c r="B87" s="65"/>
      <c r="C87" s="66"/>
      <c r="D87" s="66"/>
      <c r="E87" s="66"/>
      <c r="F87" s="66"/>
      <c r="G87" s="65"/>
      <c r="H87" s="158"/>
      <c r="I87" s="66"/>
      <c r="J87" s="66"/>
      <c r="K87" s="66"/>
      <c r="L87" s="66"/>
      <c r="M87" s="159"/>
      <c r="N87" s="65"/>
      <c r="O87" s="66"/>
      <c r="P87" s="66"/>
      <c r="Q87" s="159"/>
      <c r="R87" s="165"/>
    </row>
    <row r="88" spans="1:18" ht="18" customHeight="1" x14ac:dyDescent="0.25">
      <c r="A88" s="75">
        <v>59</v>
      </c>
      <c r="B88" s="33" t="s">
        <v>65</v>
      </c>
      <c r="C88" s="66"/>
      <c r="D88" s="66"/>
      <c r="E88" s="66"/>
      <c r="F88" s="66"/>
      <c r="G88" s="65"/>
      <c r="H88" s="158"/>
      <c r="I88" s="66"/>
      <c r="J88" s="66"/>
      <c r="K88" s="66"/>
      <c r="L88" s="66"/>
      <c r="M88" s="159"/>
      <c r="N88" s="65"/>
      <c r="O88" s="66"/>
      <c r="P88" s="66"/>
      <c r="Q88" s="159"/>
      <c r="R88" s="165"/>
    </row>
    <row r="89" spans="1:18" x14ac:dyDescent="0.25">
      <c r="A89" s="32" t="s">
        <v>24</v>
      </c>
      <c r="B89" s="33" t="s">
        <v>40</v>
      </c>
      <c r="C89" s="66"/>
      <c r="D89" s="66"/>
      <c r="E89" s="66"/>
      <c r="F89" s="66"/>
      <c r="G89" s="65"/>
      <c r="H89" s="158"/>
      <c r="I89" s="66"/>
      <c r="J89" s="66"/>
      <c r="K89" s="66"/>
      <c r="L89" s="66"/>
      <c r="M89" s="159"/>
      <c r="N89" s="65"/>
      <c r="O89" s="66"/>
      <c r="P89" s="66"/>
      <c r="Q89" s="159"/>
      <c r="R89" s="165"/>
    </row>
    <row r="90" spans="1:18" x14ac:dyDescent="0.25">
      <c r="A90" s="160"/>
      <c r="B90" s="65"/>
      <c r="C90" s="60" t="s">
        <v>41</v>
      </c>
      <c r="D90" s="66"/>
      <c r="E90" s="66"/>
      <c r="F90" s="66"/>
      <c r="G90" s="65"/>
      <c r="H90" s="138" t="s">
        <v>82</v>
      </c>
      <c r="I90" s="56"/>
      <c r="J90" s="56"/>
      <c r="K90" s="56"/>
      <c r="L90" s="56"/>
      <c r="M90" s="139"/>
      <c r="N90" s="65"/>
      <c r="O90" s="66"/>
      <c r="P90" s="66"/>
      <c r="Q90" s="159"/>
      <c r="R90" s="165"/>
    </row>
    <row r="91" spans="1:18" x14ac:dyDescent="0.25">
      <c r="A91" s="160"/>
      <c r="B91" s="65"/>
      <c r="C91" s="60" t="s">
        <v>42</v>
      </c>
      <c r="D91" s="66"/>
      <c r="E91" s="66"/>
      <c r="F91" s="66"/>
      <c r="G91" s="65"/>
      <c r="H91" s="138"/>
      <c r="I91" s="56"/>
      <c r="J91" s="56"/>
      <c r="K91" s="56"/>
      <c r="L91" s="56"/>
      <c r="M91" s="139"/>
      <c r="N91" s="65"/>
      <c r="O91" s="66"/>
      <c r="P91" s="66"/>
      <c r="Q91" s="159"/>
      <c r="R91" s="165"/>
    </row>
    <row r="92" spans="1:18" x14ac:dyDescent="0.25">
      <c r="A92" s="160">
        <v>59</v>
      </c>
      <c r="B92" s="65"/>
      <c r="C92" s="66"/>
      <c r="D92" s="66" t="s">
        <v>43</v>
      </c>
      <c r="E92" s="66"/>
      <c r="F92" s="66"/>
      <c r="G92" s="65"/>
      <c r="H92" s="138" t="s">
        <v>82</v>
      </c>
      <c r="I92" s="56"/>
      <c r="J92" s="56"/>
      <c r="K92" s="56"/>
      <c r="L92" s="56"/>
      <c r="M92" s="139"/>
      <c r="N92" s="65"/>
      <c r="O92" s="66"/>
      <c r="P92" s="66"/>
      <c r="Q92" s="159"/>
      <c r="R92" s="165"/>
    </row>
    <row r="93" spans="1:18" x14ac:dyDescent="0.25">
      <c r="A93" s="160">
        <v>59</v>
      </c>
      <c r="B93" s="65"/>
      <c r="C93" s="66"/>
      <c r="D93" s="66" t="s">
        <v>44</v>
      </c>
      <c r="E93" s="66"/>
      <c r="F93" s="66"/>
      <c r="G93" s="65"/>
      <c r="H93" s="138" t="s">
        <v>82</v>
      </c>
      <c r="I93" s="56"/>
      <c r="J93" s="56"/>
      <c r="K93" s="56"/>
      <c r="L93" s="56"/>
      <c r="M93" s="139"/>
      <c r="N93" s="65"/>
      <c r="O93" s="66"/>
      <c r="P93" s="66"/>
      <c r="Q93" s="159"/>
      <c r="R93" s="165"/>
    </row>
    <row r="94" spans="1:18" x14ac:dyDescent="0.25">
      <c r="A94" s="160">
        <v>59</v>
      </c>
      <c r="B94" s="65"/>
      <c r="C94" s="66"/>
      <c r="D94" s="66" t="s">
        <v>45</v>
      </c>
      <c r="E94" s="66"/>
      <c r="F94" s="66"/>
      <c r="G94" s="65"/>
      <c r="H94" s="138" t="s">
        <v>82</v>
      </c>
      <c r="I94" s="56"/>
      <c r="J94" s="56"/>
      <c r="K94" s="56"/>
      <c r="L94" s="56"/>
      <c r="M94" s="139"/>
      <c r="N94" s="65"/>
      <c r="O94" s="66"/>
      <c r="P94" s="66"/>
      <c r="Q94" s="159"/>
      <c r="R94" s="165"/>
    </row>
    <row r="95" spans="1:18" x14ac:dyDescent="0.25">
      <c r="A95" s="160">
        <v>59</v>
      </c>
      <c r="B95" s="65"/>
      <c r="C95" s="66"/>
      <c r="D95" s="66" t="s">
        <v>46</v>
      </c>
      <c r="E95" s="66"/>
      <c r="F95" s="66"/>
      <c r="G95" s="65"/>
      <c r="H95" s="138" t="s">
        <v>82</v>
      </c>
      <c r="I95" s="56"/>
      <c r="J95" s="56"/>
      <c r="K95" s="56"/>
      <c r="L95" s="56"/>
      <c r="M95" s="139"/>
      <c r="N95" s="65"/>
      <c r="O95" s="66"/>
      <c r="P95" s="66"/>
      <c r="Q95" s="159"/>
      <c r="R95" s="165"/>
    </row>
    <row r="96" spans="1:18" x14ac:dyDescent="0.25">
      <c r="A96" s="160">
        <v>59</v>
      </c>
      <c r="B96" s="65"/>
      <c r="C96" s="76" t="s">
        <v>47</v>
      </c>
      <c r="D96" s="66"/>
      <c r="E96" s="66"/>
      <c r="F96" s="66"/>
      <c r="G96" s="65"/>
      <c r="H96" s="138" t="s">
        <v>82</v>
      </c>
      <c r="I96" s="56"/>
      <c r="J96" s="56"/>
      <c r="K96" s="56"/>
      <c r="L96" s="56"/>
      <c r="M96" s="139"/>
      <c r="N96" s="65"/>
      <c r="O96" s="66"/>
      <c r="P96" s="66"/>
      <c r="Q96" s="159"/>
      <c r="R96" s="165"/>
    </row>
    <row r="97" spans="1:18" x14ac:dyDescent="0.25">
      <c r="A97" s="67" t="s">
        <v>24</v>
      </c>
      <c r="B97" s="68" t="s">
        <v>50</v>
      </c>
      <c r="C97" s="161"/>
      <c r="D97" s="69"/>
      <c r="E97" s="69"/>
      <c r="F97" s="69"/>
      <c r="G97" s="162"/>
      <c r="H97" s="69"/>
      <c r="I97" s="69"/>
      <c r="J97" s="69"/>
      <c r="K97" s="69"/>
      <c r="L97" s="69"/>
      <c r="M97" s="163"/>
      <c r="N97" s="162"/>
      <c r="O97" s="69"/>
      <c r="P97" s="69"/>
      <c r="Q97" s="163"/>
      <c r="R97" s="222"/>
    </row>
  </sheetData>
  <sheetProtection password="E3C7" sheet="1"/>
  <customSheetViews>
    <customSheetView guid="{C69779CD-83E0-47E7-B932-07CB5BC96F79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1"/>
      <headerFooter>
        <oddFooter>&amp;R
NCCF v6.0 - August 2015</oddFooter>
      </headerFooter>
    </customSheetView>
    <customSheetView guid="{2CB3408B-1447-4F85-8845-B244269C63AB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2"/>
      <headerFooter>
        <oddFooter>&amp;R
NCCF v6.0 - August 2015</oddFooter>
      </headerFooter>
    </customSheetView>
    <customSheetView guid="{F47A14AB-BC14-4FA3-B899-F98165EB2FF8}" scale="75" showGridLines="0" fitToPage="1">
      <selection activeCell="G16" sqref="G16:M16"/>
      <pageMargins left="0.70866141732283472" right="0.70866141732283472" top="0.74803149606299213" bottom="0.74803149606299213" header="0.31496062992125984" footer="0.31496062992125984"/>
      <pageSetup paperSize="5" scale="44" orientation="portrait" r:id="rId3"/>
      <headerFooter>
        <oddFooter>&amp;R
NCCF v6.0 - August 2015</oddFooter>
      </headerFooter>
    </customSheetView>
    <customSheetView guid="{15B2AEE5-4C06-4776-9167-C12726358AC2}" showPageBreaks="1" showGridLines="0" fitToPage="1" printArea="1" view="pageLayout">
      <selection activeCell="A81" sqref="A81"/>
      <pageMargins left="0.70866141732283472" right="0.70866141732283472" top="0.74803149606299213" bottom="0.74803149606299213" header="0.31496062992125984" footer="0.31496062992125984"/>
      <pageSetup paperSize="5" scale="43" orientation="landscape" r:id="rId4"/>
      <headerFooter>
        <oddFooter>&amp;R
NCCF v5.0 - October 2014</oddFooter>
      </headerFooter>
    </customSheetView>
    <customSheetView guid="{1C2C24FC-04FF-45AA-9C48-1A56CDE9BD31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5"/>
      <headerFooter>
        <oddFooter>&amp;R
NCCF v6.0 - August 2015</oddFooter>
      </headerFooter>
    </customSheetView>
    <customSheetView guid="{9653EADD-2D71-44E0-B465-5D6569EE7D13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6"/>
      <headerFooter>
        <oddFooter>&amp;R
NCCF v6.0 - August 2015</oddFooter>
      </headerFooter>
    </customSheetView>
  </customSheetViews>
  <mergeCells count="50">
    <mergeCell ref="O73:Q73"/>
    <mergeCell ref="O74:Q74"/>
    <mergeCell ref="O75:Q75"/>
    <mergeCell ref="C83:E83"/>
    <mergeCell ref="O62:Q62"/>
    <mergeCell ref="O63:Q63"/>
    <mergeCell ref="O64:Q64"/>
    <mergeCell ref="O65:Q65"/>
    <mergeCell ref="O72:Q72"/>
    <mergeCell ref="O57:Q57"/>
    <mergeCell ref="O58:Q58"/>
    <mergeCell ref="E59:F59"/>
    <mergeCell ref="E60:F60"/>
    <mergeCell ref="O60:Q60"/>
    <mergeCell ref="O59:Q59"/>
    <mergeCell ref="A86:F86"/>
    <mergeCell ref="I5:M5"/>
    <mergeCell ref="D15:F15"/>
    <mergeCell ref="H11:M11"/>
    <mergeCell ref="G16:M16"/>
    <mergeCell ref="H17:M17"/>
    <mergeCell ref="H25:M25"/>
    <mergeCell ref="H37:M37"/>
    <mergeCell ref="E57:F57"/>
    <mergeCell ref="E58:F58"/>
    <mergeCell ref="E61:F61"/>
    <mergeCell ref="H26:M26"/>
    <mergeCell ref="H38:M38"/>
    <mergeCell ref="H39:M39"/>
    <mergeCell ref="H40:M40"/>
    <mergeCell ref="D39:F39"/>
    <mergeCell ref="W8:AE8"/>
    <mergeCell ref="H20:M20"/>
    <mergeCell ref="H22:M22"/>
    <mergeCell ref="A51:F51"/>
    <mergeCell ref="H27:M27"/>
    <mergeCell ref="D27:F27"/>
    <mergeCell ref="H28:M28"/>
    <mergeCell ref="H29:M29"/>
    <mergeCell ref="D40:F40"/>
    <mergeCell ref="D28:F28"/>
    <mergeCell ref="I1:Q1"/>
    <mergeCell ref="A3:D3"/>
    <mergeCell ref="A4:C4"/>
    <mergeCell ref="G7:M8"/>
    <mergeCell ref="N7:Q8"/>
    <mergeCell ref="G6:R6"/>
    <mergeCell ref="I3:M3"/>
    <mergeCell ref="I4:M4"/>
    <mergeCell ref="R7:R8"/>
  </mergeCells>
  <pageMargins left="0.70866141732283472" right="0.70866141732283472" top="0.74803149606299213" bottom="0.74803149606299213" header="0.31496062992125984" footer="0.31496062992125984"/>
  <pageSetup scale="35" orientation="portrait" r:id="rId7"/>
  <headerFooter>
    <oddFooter>&amp;R
NCCF v6.0 - August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4"/>
  <sheetViews>
    <sheetView zoomScaleNormal="100" workbookViewId="0">
      <selection activeCell="G8" sqref="G8"/>
    </sheetView>
  </sheetViews>
  <sheetFormatPr defaultRowHeight="15" x14ac:dyDescent="0.25"/>
  <cols>
    <col min="1" max="1" width="9.140625" style="31"/>
    <col min="2" max="2" width="18.5703125" style="31" customWidth="1"/>
    <col min="3" max="3" width="52.85546875" style="31" customWidth="1"/>
    <col min="4" max="4" width="14.85546875" style="31" customWidth="1"/>
    <col min="5" max="6" width="9.140625" style="31" customWidth="1"/>
    <col min="7" max="7" width="35.42578125" style="31" customWidth="1"/>
    <col min="8" max="8" width="9.140625" style="31"/>
    <col min="9" max="9" width="13.28515625" style="31" bestFit="1" customWidth="1"/>
    <col min="10" max="10" width="9.140625" style="31"/>
    <col min="11" max="11" width="16.85546875" style="31" customWidth="1"/>
    <col min="12" max="16384" width="9.140625" style="31"/>
  </cols>
  <sheetData>
    <row r="1" spans="2:11" x14ac:dyDescent="0.25">
      <c r="B1" s="213"/>
    </row>
    <row r="2" spans="2:11" x14ac:dyDescent="0.25">
      <c r="B2" s="1" t="s">
        <v>243</v>
      </c>
      <c r="C2" s="2"/>
      <c r="D2" s="3"/>
      <c r="E2" s="3"/>
      <c r="G2" s="210" t="s">
        <v>267</v>
      </c>
    </row>
    <row r="3" spans="2:11" ht="15.75" thickBot="1" x14ac:dyDescent="0.3">
      <c r="B3" s="1"/>
      <c r="C3" s="2"/>
      <c r="D3" s="3"/>
      <c r="E3" s="3"/>
    </row>
    <row r="4" spans="2:11" ht="30" x14ac:dyDescent="0.25">
      <c r="B4" s="190" t="s">
        <v>244</v>
      </c>
      <c r="C4" s="313" t="s">
        <v>245</v>
      </c>
      <c r="D4" s="314"/>
      <c r="E4" s="211"/>
      <c r="G4" s="180" t="s">
        <v>276</v>
      </c>
      <c r="H4" s="181" t="s">
        <v>268</v>
      </c>
      <c r="I4" s="181" t="s">
        <v>273</v>
      </c>
      <c r="J4" s="181" t="s">
        <v>91</v>
      </c>
      <c r="K4" s="182" t="s">
        <v>274</v>
      </c>
    </row>
    <row r="5" spans="2:11" x14ac:dyDescent="0.25">
      <c r="B5" s="191" t="s">
        <v>236</v>
      </c>
      <c r="C5" s="315" t="s">
        <v>233</v>
      </c>
      <c r="D5" s="316"/>
      <c r="E5" s="212"/>
      <c r="G5" s="214" t="s">
        <v>271</v>
      </c>
      <c r="H5" s="215" t="s">
        <v>269</v>
      </c>
      <c r="I5" s="216">
        <v>5000000</v>
      </c>
      <c r="J5" s="217">
        <v>5.0000000000000001E-3</v>
      </c>
      <c r="K5" s="218">
        <f>J5*(I5/(I5+I6))</f>
        <v>2.5000000000000001E-3</v>
      </c>
    </row>
    <row r="6" spans="2:11" x14ac:dyDescent="0.25">
      <c r="B6" s="191" t="s">
        <v>237</v>
      </c>
      <c r="C6" s="315" t="s">
        <v>234</v>
      </c>
      <c r="D6" s="316"/>
      <c r="E6" s="212"/>
      <c r="G6" s="214" t="s">
        <v>270</v>
      </c>
      <c r="H6" s="215" t="s">
        <v>272</v>
      </c>
      <c r="I6" s="216">
        <v>5000000</v>
      </c>
      <c r="J6" s="219">
        <v>0.13</v>
      </c>
      <c r="K6" s="218">
        <f>J6*(I6/(I6+I5))</f>
        <v>6.5000000000000002E-2</v>
      </c>
    </row>
    <row r="7" spans="2:11" ht="15.75" thickBot="1" x14ac:dyDescent="0.3">
      <c r="B7" s="191" t="s">
        <v>238</v>
      </c>
      <c r="C7" s="315" t="s">
        <v>235</v>
      </c>
      <c r="D7" s="316"/>
      <c r="E7" s="212"/>
      <c r="G7" s="305" t="s">
        <v>275</v>
      </c>
      <c r="H7" s="306"/>
      <c r="I7" s="306"/>
      <c r="J7" s="306"/>
      <c r="K7" s="220">
        <f>K6+K5</f>
        <v>6.7500000000000004E-2</v>
      </c>
    </row>
    <row r="8" spans="2:11" x14ac:dyDescent="0.25">
      <c r="B8" s="192"/>
      <c r="C8" s="2"/>
      <c r="D8" s="193" t="s">
        <v>91</v>
      </c>
      <c r="E8" s="7"/>
      <c r="G8" s="183"/>
      <c r="H8" s="184"/>
      <c r="I8" s="184"/>
      <c r="J8" s="184"/>
      <c r="K8" s="185"/>
    </row>
    <row r="9" spans="2:11" x14ac:dyDescent="0.25">
      <c r="B9" s="194" t="s">
        <v>139</v>
      </c>
      <c r="C9" s="2"/>
      <c r="D9" s="195"/>
      <c r="E9" s="3"/>
      <c r="G9" s="183"/>
      <c r="H9" s="184"/>
      <c r="I9" s="184"/>
      <c r="J9" s="184"/>
      <c r="K9" s="185"/>
    </row>
    <row r="10" spans="2:11" x14ac:dyDescent="0.25">
      <c r="B10" s="192"/>
      <c r="C10" s="2"/>
      <c r="D10" s="195"/>
      <c r="E10" s="3"/>
      <c r="G10" s="183"/>
      <c r="H10" s="184"/>
      <c r="I10" s="184"/>
      <c r="J10" s="184"/>
      <c r="K10" s="185"/>
    </row>
    <row r="11" spans="2:11" x14ac:dyDescent="0.25">
      <c r="B11" s="196" t="s">
        <v>140</v>
      </c>
      <c r="C11" s="2"/>
      <c r="D11" s="197" t="s">
        <v>141</v>
      </c>
      <c r="E11" s="3"/>
      <c r="G11" s="183"/>
      <c r="H11" s="184"/>
      <c r="I11" s="184"/>
      <c r="J11" s="184"/>
      <c r="K11" s="185"/>
    </row>
    <row r="12" spans="2:11" x14ac:dyDescent="0.25">
      <c r="B12" s="196"/>
      <c r="C12" s="5" t="s">
        <v>230</v>
      </c>
      <c r="D12" s="198">
        <v>5.0000000000000001E-3</v>
      </c>
      <c r="E12" s="3"/>
      <c r="G12" s="183"/>
      <c r="H12" s="184"/>
      <c r="I12" s="184"/>
      <c r="J12" s="184"/>
      <c r="K12" s="185"/>
    </row>
    <row r="13" spans="2:11" x14ac:dyDescent="0.25">
      <c r="B13" s="196"/>
      <c r="C13" s="5" t="s">
        <v>231</v>
      </c>
      <c r="D13" s="199">
        <v>1.4999999999999999E-2</v>
      </c>
      <c r="E13" s="3"/>
      <c r="G13" s="183"/>
      <c r="H13" s="184"/>
      <c r="I13" s="184"/>
      <c r="J13" s="184"/>
      <c r="K13" s="185"/>
    </row>
    <row r="14" spans="2:11" x14ac:dyDescent="0.25">
      <c r="B14" s="196"/>
      <c r="C14" s="5" t="s">
        <v>232</v>
      </c>
      <c r="D14" s="199">
        <v>0.05</v>
      </c>
      <c r="E14" s="3"/>
      <c r="G14" s="183"/>
      <c r="H14" s="184"/>
      <c r="I14" s="184"/>
      <c r="J14" s="184"/>
      <c r="K14" s="185"/>
    </row>
    <row r="15" spans="2:11" hidden="1" x14ac:dyDescent="0.25">
      <c r="B15" s="196"/>
      <c r="C15" s="4" t="s">
        <v>142</v>
      </c>
      <c r="D15" s="199">
        <v>0.05</v>
      </c>
      <c r="E15" s="3"/>
      <c r="G15" s="183"/>
      <c r="H15" s="184"/>
      <c r="I15" s="184"/>
      <c r="J15" s="184"/>
      <c r="K15" s="185"/>
    </row>
    <row r="16" spans="2:11" hidden="1" x14ac:dyDescent="0.25">
      <c r="B16" s="196" t="s">
        <v>143</v>
      </c>
      <c r="C16" s="2"/>
      <c r="D16" s="200" t="s">
        <v>141</v>
      </c>
      <c r="E16" s="3"/>
      <c r="G16" s="183"/>
      <c r="H16" s="184"/>
      <c r="I16" s="184"/>
      <c r="J16" s="184"/>
      <c r="K16" s="185"/>
    </row>
    <row r="17" spans="2:11" hidden="1" x14ac:dyDescent="0.25">
      <c r="B17" s="196"/>
      <c r="C17" s="4" t="s">
        <v>144</v>
      </c>
      <c r="D17" s="199">
        <v>0.1</v>
      </c>
      <c r="E17" s="3"/>
      <c r="G17" s="183"/>
      <c r="H17" s="184"/>
      <c r="I17" s="184"/>
      <c r="J17" s="184"/>
      <c r="K17" s="185"/>
    </row>
    <row r="18" spans="2:11" hidden="1" x14ac:dyDescent="0.25">
      <c r="B18" s="196"/>
      <c r="C18" s="4" t="s">
        <v>145</v>
      </c>
      <c r="D18" s="199">
        <v>0.13</v>
      </c>
      <c r="E18" s="3"/>
      <c r="G18" s="183"/>
      <c r="H18" s="184"/>
      <c r="I18" s="184"/>
      <c r="J18" s="184"/>
      <c r="K18" s="185"/>
    </row>
    <row r="19" spans="2:11" hidden="1" x14ac:dyDescent="0.25">
      <c r="B19" s="196"/>
      <c r="C19" s="4" t="s">
        <v>146</v>
      </c>
      <c r="D19" s="199">
        <v>0.2</v>
      </c>
      <c r="E19" s="3"/>
      <c r="G19" s="183"/>
      <c r="H19" s="184"/>
      <c r="I19" s="184"/>
      <c r="J19" s="184"/>
      <c r="K19" s="185"/>
    </row>
    <row r="20" spans="2:11" hidden="1" x14ac:dyDescent="0.25">
      <c r="B20" s="196"/>
      <c r="C20" s="4" t="s">
        <v>147</v>
      </c>
      <c r="D20" s="199">
        <v>1</v>
      </c>
      <c r="E20" s="3"/>
      <c r="G20" s="183"/>
      <c r="H20" s="184"/>
      <c r="I20" s="184"/>
      <c r="J20" s="184"/>
      <c r="K20" s="185"/>
    </row>
    <row r="21" spans="2:11" hidden="1" x14ac:dyDescent="0.25">
      <c r="B21" s="196" t="s">
        <v>148</v>
      </c>
      <c r="C21" s="2"/>
      <c r="D21" s="200" t="s">
        <v>141</v>
      </c>
      <c r="E21" s="3"/>
      <c r="G21" s="183"/>
      <c r="H21" s="184"/>
      <c r="I21" s="184"/>
      <c r="J21" s="184"/>
      <c r="K21" s="185"/>
    </row>
    <row r="22" spans="2:11" hidden="1" x14ac:dyDescent="0.25">
      <c r="B22" s="196"/>
      <c r="C22" s="4" t="s">
        <v>149</v>
      </c>
      <c r="D22" s="199">
        <v>1</v>
      </c>
      <c r="E22" s="3"/>
      <c r="G22" s="183"/>
      <c r="H22" s="184"/>
      <c r="I22" s="184"/>
      <c r="J22" s="184"/>
      <c r="K22" s="185"/>
    </row>
    <row r="23" spans="2:11" hidden="1" x14ac:dyDescent="0.25">
      <c r="B23" s="196"/>
      <c r="C23" s="4" t="s">
        <v>150</v>
      </c>
      <c r="D23" s="199">
        <v>1</v>
      </c>
      <c r="E23" s="3"/>
      <c r="G23" s="183"/>
      <c r="H23" s="184"/>
      <c r="I23" s="184"/>
      <c r="J23" s="184"/>
      <c r="K23" s="185"/>
    </row>
    <row r="24" spans="2:11" hidden="1" x14ac:dyDescent="0.25">
      <c r="B24" s="196"/>
      <c r="C24" s="4" t="s">
        <v>151</v>
      </c>
      <c r="D24" s="199">
        <v>1</v>
      </c>
      <c r="E24" s="3"/>
      <c r="G24" s="183"/>
      <c r="H24" s="184"/>
      <c r="I24" s="184"/>
      <c r="J24" s="184"/>
      <c r="K24" s="185"/>
    </row>
    <row r="25" spans="2:11" hidden="1" x14ac:dyDescent="0.25">
      <c r="B25" s="196"/>
      <c r="C25" s="4" t="s">
        <v>152</v>
      </c>
      <c r="D25" s="199">
        <v>1</v>
      </c>
      <c r="E25" s="3"/>
      <c r="G25" s="183"/>
      <c r="H25" s="184"/>
      <c r="I25" s="184"/>
      <c r="J25" s="184"/>
      <c r="K25" s="185"/>
    </row>
    <row r="26" spans="2:11" hidden="1" x14ac:dyDescent="0.25">
      <c r="B26" s="196"/>
      <c r="C26" s="2"/>
      <c r="D26" s="201" t="s">
        <v>141</v>
      </c>
      <c r="E26" s="3"/>
      <c r="G26" s="183"/>
      <c r="H26" s="184"/>
      <c r="I26" s="184"/>
      <c r="J26" s="184"/>
      <c r="K26" s="185"/>
    </row>
    <row r="27" spans="2:11" hidden="1" x14ac:dyDescent="0.25">
      <c r="B27" s="196" t="s">
        <v>153</v>
      </c>
      <c r="C27" s="2"/>
      <c r="D27" s="197" t="s">
        <v>141</v>
      </c>
      <c r="E27" s="3"/>
      <c r="G27" s="183"/>
      <c r="H27" s="184"/>
      <c r="I27" s="184"/>
      <c r="J27" s="184"/>
      <c r="K27" s="185"/>
    </row>
    <row r="28" spans="2:11" hidden="1" x14ac:dyDescent="0.25">
      <c r="B28" s="196"/>
      <c r="C28" s="4" t="s">
        <v>154</v>
      </c>
      <c r="D28" s="199">
        <v>0.04</v>
      </c>
      <c r="E28" s="3"/>
      <c r="G28" s="183"/>
      <c r="H28" s="184"/>
      <c r="I28" s="184"/>
      <c r="J28" s="184"/>
      <c r="K28" s="185"/>
    </row>
    <row r="29" spans="2:11" ht="29.25" hidden="1" customHeight="1" x14ac:dyDescent="0.25">
      <c r="B29" s="196"/>
      <c r="C29" s="4" t="s">
        <v>155</v>
      </c>
      <c r="D29" s="199">
        <v>1</v>
      </c>
      <c r="E29" s="3"/>
      <c r="G29" s="183"/>
      <c r="H29" s="184"/>
      <c r="I29" s="184"/>
      <c r="J29" s="184"/>
      <c r="K29" s="185"/>
    </row>
    <row r="30" spans="2:11" hidden="1" x14ac:dyDescent="0.25">
      <c r="B30" s="196"/>
      <c r="C30" s="4" t="s">
        <v>156</v>
      </c>
      <c r="D30" s="199">
        <v>1</v>
      </c>
      <c r="E30" s="3"/>
      <c r="G30" s="183"/>
      <c r="H30" s="184"/>
      <c r="I30" s="184"/>
      <c r="J30" s="184"/>
      <c r="K30" s="185"/>
    </row>
    <row r="31" spans="2:11" hidden="1" x14ac:dyDescent="0.25">
      <c r="B31" s="196" t="s">
        <v>157</v>
      </c>
      <c r="C31" s="2"/>
      <c r="D31" s="195" t="s">
        <v>141</v>
      </c>
      <c r="E31" s="3"/>
      <c r="G31" s="183"/>
      <c r="H31" s="184"/>
      <c r="I31" s="184"/>
      <c r="J31" s="184"/>
      <c r="K31" s="185"/>
    </row>
    <row r="32" spans="2:11" hidden="1" x14ac:dyDescent="0.25">
      <c r="B32" s="196"/>
      <c r="C32" s="4" t="s">
        <v>158</v>
      </c>
      <c r="D32" s="199">
        <v>1</v>
      </c>
      <c r="E32" s="3"/>
      <c r="G32" s="183"/>
      <c r="H32" s="184"/>
      <c r="I32" s="184"/>
      <c r="J32" s="184"/>
      <c r="K32" s="185"/>
    </row>
    <row r="33" spans="2:11" hidden="1" x14ac:dyDescent="0.25">
      <c r="B33" s="196"/>
      <c r="C33" s="4" t="s">
        <v>159</v>
      </c>
      <c r="D33" s="199">
        <v>1</v>
      </c>
      <c r="E33" s="3"/>
      <c r="G33" s="183"/>
      <c r="H33" s="184"/>
      <c r="I33" s="184"/>
      <c r="J33" s="184"/>
      <c r="K33" s="185"/>
    </row>
    <row r="34" spans="2:11" hidden="1" x14ac:dyDescent="0.25">
      <c r="B34" s="196"/>
      <c r="C34" s="4" t="s">
        <v>160</v>
      </c>
      <c r="D34" s="199">
        <v>1</v>
      </c>
      <c r="E34" s="3"/>
      <c r="G34" s="183"/>
      <c r="H34" s="184"/>
      <c r="I34" s="184"/>
      <c r="J34" s="184"/>
      <c r="K34" s="185"/>
    </row>
    <row r="35" spans="2:11" hidden="1" x14ac:dyDescent="0.25">
      <c r="B35" s="196" t="s">
        <v>161</v>
      </c>
      <c r="C35" s="2"/>
      <c r="D35" s="195" t="s">
        <v>141</v>
      </c>
      <c r="E35" s="3"/>
      <c r="G35" s="183"/>
      <c r="H35" s="184"/>
      <c r="I35" s="184"/>
      <c r="J35" s="184"/>
      <c r="K35" s="185"/>
    </row>
    <row r="36" spans="2:11" hidden="1" x14ac:dyDescent="0.25">
      <c r="B36" s="196"/>
      <c r="C36" s="4" t="s">
        <v>162</v>
      </c>
      <c r="D36" s="199">
        <v>1</v>
      </c>
      <c r="E36" s="3"/>
      <c r="G36" s="183"/>
      <c r="H36" s="184"/>
      <c r="I36" s="184"/>
      <c r="J36" s="184"/>
      <c r="K36" s="185"/>
    </row>
    <row r="37" spans="2:11" hidden="1" x14ac:dyDescent="0.25">
      <c r="B37" s="196"/>
      <c r="C37" s="4" t="s">
        <v>163</v>
      </c>
      <c r="D37" s="199">
        <v>1</v>
      </c>
      <c r="E37" s="3"/>
      <c r="G37" s="183"/>
      <c r="H37" s="184"/>
      <c r="I37" s="184"/>
      <c r="J37" s="184"/>
      <c r="K37" s="185"/>
    </row>
    <row r="38" spans="2:11" hidden="1" x14ac:dyDescent="0.25">
      <c r="B38" s="196"/>
      <c r="C38" s="4" t="s">
        <v>164</v>
      </c>
      <c r="D38" s="199">
        <v>1</v>
      </c>
      <c r="E38" s="3"/>
      <c r="G38" s="183"/>
      <c r="H38" s="184"/>
      <c r="I38" s="184"/>
      <c r="J38" s="184"/>
      <c r="K38" s="185"/>
    </row>
    <row r="39" spans="2:11" hidden="1" x14ac:dyDescent="0.25">
      <c r="B39" s="196"/>
      <c r="C39" s="2"/>
      <c r="D39" s="201" t="s">
        <v>141</v>
      </c>
      <c r="E39" s="3"/>
      <c r="G39" s="183"/>
      <c r="H39" s="184"/>
      <c r="I39" s="184"/>
      <c r="J39" s="184"/>
      <c r="K39" s="185"/>
    </row>
    <row r="40" spans="2:11" x14ac:dyDescent="0.25">
      <c r="B40" s="192" t="s">
        <v>143</v>
      </c>
      <c r="C40" s="2"/>
      <c r="D40" s="195"/>
      <c r="E40" s="3"/>
      <c r="G40" s="183"/>
      <c r="H40" s="184"/>
      <c r="I40" s="184"/>
      <c r="J40" s="184"/>
      <c r="K40" s="185"/>
    </row>
    <row r="41" spans="2:11" x14ac:dyDescent="0.25">
      <c r="B41" s="196"/>
      <c r="C41" s="5" t="s">
        <v>230</v>
      </c>
      <c r="D41" s="199">
        <v>0.1</v>
      </c>
      <c r="E41" s="3"/>
      <c r="G41" s="183"/>
      <c r="H41" s="184"/>
      <c r="I41" s="184"/>
      <c r="J41" s="184"/>
      <c r="K41" s="185"/>
    </row>
    <row r="42" spans="2:11" x14ac:dyDescent="0.25">
      <c r="B42" s="196"/>
      <c r="C42" s="5" t="s">
        <v>231</v>
      </c>
      <c r="D42" s="199">
        <v>0.13</v>
      </c>
      <c r="E42" s="3"/>
      <c r="G42" s="186"/>
      <c r="H42" s="184"/>
      <c r="I42" s="184"/>
      <c r="J42" s="184"/>
      <c r="K42" s="185"/>
    </row>
    <row r="43" spans="2:11" x14ac:dyDescent="0.25">
      <c r="B43" s="196"/>
      <c r="C43" s="5" t="s">
        <v>232</v>
      </c>
      <c r="D43" s="199">
        <v>0.2</v>
      </c>
      <c r="E43" s="3"/>
      <c r="F43" s="118"/>
      <c r="G43" s="186"/>
      <c r="H43" s="184"/>
      <c r="I43" s="184"/>
      <c r="J43" s="184"/>
      <c r="K43" s="185"/>
    </row>
    <row r="44" spans="2:11" x14ac:dyDescent="0.25">
      <c r="B44" s="196" t="s">
        <v>165</v>
      </c>
      <c r="C44" s="2"/>
      <c r="D44" s="197" t="s">
        <v>141</v>
      </c>
      <c r="E44" s="3"/>
      <c r="F44" s="118"/>
      <c r="G44" s="186"/>
      <c r="H44" s="184"/>
      <c r="I44" s="184"/>
      <c r="J44" s="184"/>
      <c r="K44" s="185"/>
    </row>
    <row r="45" spans="2:11" x14ac:dyDescent="0.25">
      <c r="B45" s="196"/>
      <c r="C45" s="4" t="s">
        <v>166</v>
      </c>
      <c r="D45" s="199">
        <v>0.05</v>
      </c>
      <c r="E45" s="3"/>
      <c r="F45" s="118"/>
      <c r="G45" s="186"/>
      <c r="H45" s="184"/>
      <c r="I45" s="184"/>
      <c r="J45" s="184"/>
      <c r="K45" s="185"/>
    </row>
    <row r="46" spans="2:11" x14ac:dyDescent="0.25">
      <c r="B46" s="196"/>
      <c r="C46" s="4" t="s">
        <v>167</v>
      </c>
      <c r="D46" s="199">
        <v>0.05</v>
      </c>
      <c r="E46" s="3"/>
      <c r="F46" s="118"/>
      <c r="G46" s="183"/>
      <c r="H46" s="184"/>
      <c r="I46" s="184"/>
      <c r="J46" s="184"/>
      <c r="K46" s="185"/>
    </row>
    <row r="47" spans="2:11" x14ac:dyDescent="0.25">
      <c r="B47" s="196" t="s">
        <v>168</v>
      </c>
      <c r="C47" s="2"/>
      <c r="D47" s="200" t="s">
        <v>141</v>
      </c>
      <c r="E47" s="3"/>
      <c r="G47" s="183"/>
      <c r="H47" s="184"/>
      <c r="I47" s="184"/>
      <c r="J47" s="184"/>
      <c r="K47" s="185"/>
    </row>
    <row r="48" spans="2:11" x14ac:dyDescent="0.25">
      <c r="B48" s="196"/>
      <c r="C48" s="4" t="s">
        <v>169</v>
      </c>
      <c r="D48" s="199">
        <v>0.09</v>
      </c>
      <c r="E48" s="3"/>
      <c r="G48" s="183"/>
      <c r="H48" s="184"/>
      <c r="I48" s="184"/>
      <c r="J48" s="184"/>
      <c r="K48" s="185"/>
    </row>
    <row r="49" spans="2:11" x14ac:dyDescent="0.25">
      <c r="B49" s="196"/>
      <c r="C49" s="4" t="s">
        <v>170</v>
      </c>
      <c r="D49" s="199">
        <v>0.09</v>
      </c>
      <c r="E49" s="3"/>
      <c r="G49" s="183"/>
      <c r="H49" s="184"/>
      <c r="I49" s="184"/>
      <c r="J49" s="184"/>
      <c r="K49" s="185"/>
    </row>
    <row r="50" spans="2:11" hidden="1" x14ac:dyDescent="0.25">
      <c r="B50" s="196"/>
      <c r="C50" s="4" t="s">
        <v>171</v>
      </c>
      <c r="D50" s="199">
        <v>1</v>
      </c>
      <c r="E50" s="3"/>
      <c r="G50" s="183"/>
      <c r="H50" s="184"/>
      <c r="I50" s="184"/>
      <c r="J50" s="184"/>
      <c r="K50" s="185"/>
    </row>
    <row r="51" spans="2:11" x14ac:dyDescent="0.25">
      <c r="B51" s="196" t="s">
        <v>172</v>
      </c>
      <c r="C51" s="2"/>
      <c r="D51" s="200" t="s">
        <v>141</v>
      </c>
      <c r="E51" s="3"/>
      <c r="G51" s="183"/>
      <c r="H51" s="184"/>
      <c r="I51" s="184"/>
      <c r="J51" s="184"/>
      <c r="K51" s="185"/>
    </row>
    <row r="52" spans="2:11" x14ac:dyDescent="0.25">
      <c r="B52" s="196"/>
      <c r="C52" s="4" t="s">
        <v>173</v>
      </c>
      <c r="D52" s="199">
        <v>0.1</v>
      </c>
      <c r="E52" s="3"/>
      <c r="G52" s="183"/>
      <c r="H52" s="184"/>
      <c r="I52" s="184"/>
      <c r="J52" s="184"/>
      <c r="K52" s="185"/>
    </row>
    <row r="53" spans="2:11" x14ac:dyDescent="0.25">
      <c r="B53" s="196"/>
      <c r="C53" s="4" t="s">
        <v>174</v>
      </c>
      <c r="D53" s="199">
        <v>0.1</v>
      </c>
      <c r="E53" s="3"/>
      <c r="G53" s="183"/>
      <c r="H53" s="184"/>
      <c r="I53" s="184"/>
      <c r="J53" s="184"/>
      <c r="K53" s="185"/>
    </row>
    <row r="54" spans="2:11" x14ac:dyDescent="0.25">
      <c r="B54" s="196" t="s">
        <v>175</v>
      </c>
      <c r="C54" s="2"/>
      <c r="D54" s="200" t="s">
        <v>141</v>
      </c>
      <c r="E54" s="3"/>
      <c r="G54" s="183"/>
      <c r="H54" s="184"/>
      <c r="I54" s="184"/>
      <c r="J54" s="184"/>
      <c r="K54" s="185"/>
    </row>
    <row r="55" spans="2:11" x14ac:dyDescent="0.25">
      <c r="B55" s="196"/>
      <c r="C55" s="4" t="s">
        <v>176</v>
      </c>
      <c r="D55" s="199">
        <v>0.11</v>
      </c>
      <c r="E55" s="3"/>
      <c r="G55" s="183"/>
      <c r="H55" s="184"/>
      <c r="I55" s="184"/>
      <c r="J55" s="184"/>
      <c r="K55" s="185"/>
    </row>
    <row r="56" spans="2:11" x14ac:dyDescent="0.25">
      <c r="B56" s="196"/>
      <c r="C56" s="4" t="s">
        <v>177</v>
      </c>
      <c r="D56" s="199">
        <v>0.11</v>
      </c>
      <c r="E56" s="3"/>
      <c r="G56" s="183"/>
      <c r="H56" s="184"/>
      <c r="I56" s="184"/>
      <c r="J56" s="184"/>
      <c r="K56" s="185"/>
    </row>
    <row r="57" spans="2:11" hidden="1" x14ac:dyDescent="0.25">
      <c r="B57" s="196"/>
      <c r="C57" s="4" t="s">
        <v>178</v>
      </c>
      <c r="D57" s="199">
        <v>1</v>
      </c>
      <c r="E57" s="3"/>
      <c r="G57" s="183"/>
      <c r="H57" s="184"/>
      <c r="I57" s="184"/>
      <c r="J57" s="184"/>
      <c r="K57" s="185"/>
    </row>
    <row r="58" spans="2:11" hidden="1" x14ac:dyDescent="0.25">
      <c r="B58" s="196" t="s">
        <v>179</v>
      </c>
      <c r="C58" s="2"/>
      <c r="D58" s="200" t="s">
        <v>141</v>
      </c>
      <c r="E58" s="3"/>
      <c r="G58" s="183"/>
      <c r="H58" s="184"/>
      <c r="I58" s="184"/>
      <c r="J58" s="184"/>
      <c r="K58" s="185"/>
    </row>
    <row r="59" spans="2:11" hidden="1" x14ac:dyDescent="0.25">
      <c r="B59" s="196"/>
      <c r="C59" s="4" t="s">
        <v>180</v>
      </c>
      <c r="D59" s="199">
        <v>1</v>
      </c>
      <c r="E59" s="3"/>
      <c r="G59" s="183"/>
      <c r="H59" s="184"/>
      <c r="I59" s="184"/>
      <c r="J59" s="184"/>
      <c r="K59" s="185"/>
    </row>
    <row r="60" spans="2:11" hidden="1" x14ac:dyDescent="0.25">
      <c r="B60" s="196"/>
      <c r="C60" s="2" t="s">
        <v>181</v>
      </c>
      <c r="D60" s="199">
        <v>1</v>
      </c>
      <c r="E60" s="3"/>
      <c r="G60" s="183"/>
      <c r="H60" s="184"/>
      <c r="I60" s="184"/>
      <c r="J60" s="184"/>
      <c r="K60" s="185"/>
    </row>
    <row r="61" spans="2:11" hidden="1" x14ac:dyDescent="0.25">
      <c r="B61" s="196" t="s">
        <v>182</v>
      </c>
      <c r="C61" s="2"/>
      <c r="D61" s="197" t="s">
        <v>141</v>
      </c>
      <c r="E61" s="3"/>
      <c r="G61" s="183"/>
      <c r="H61" s="184"/>
      <c r="I61" s="184"/>
      <c r="J61" s="184"/>
      <c r="K61" s="185"/>
    </row>
    <row r="62" spans="2:11" hidden="1" x14ac:dyDescent="0.25">
      <c r="B62" s="196"/>
      <c r="C62" s="4" t="s">
        <v>183</v>
      </c>
      <c r="D62" s="199">
        <v>1</v>
      </c>
      <c r="E62" s="3"/>
      <c r="G62" s="183"/>
      <c r="H62" s="184"/>
      <c r="I62" s="184"/>
      <c r="J62" s="184"/>
      <c r="K62" s="185"/>
    </row>
    <row r="63" spans="2:11" hidden="1" x14ac:dyDescent="0.25">
      <c r="B63" s="196"/>
      <c r="C63" s="4" t="s">
        <v>184</v>
      </c>
      <c r="D63" s="199">
        <v>1</v>
      </c>
      <c r="E63" s="3"/>
      <c r="G63" s="183"/>
      <c r="H63" s="184"/>
      <c r="I63" s="184"/>
      <c r="J63" s="184"/>
      <c r="K63" s="185"/>
    </row>
    <row r="64" spans="2:11" hidden="1" x14ac:dyDescent="0.25">
      <c r="B64" s="196"/>
      <c r="C64" s="4" t="s">
        <v>185</v>
      </c>
      <c r="D64" s="199">
        <v>1</v>
      </c>
      <c r="E64" s="3"/>
      <c r="G64" s="183"/>
      <c r="H64" s="184"/>
      <c r="I64" s="184"/>
      <c r="J64" s="184"/>
      <c r="K64" s="185"/>
    </row>
    <row r="65" spans="2:11" hidden="1" x14ac:dyDescent="0.25">
      <c r="B65" s="196"/>
      <c r="C65" s="2"/>
      <c r="D65" s="201" t="s">
        <v>141</v>
      </c>
      <c r="E65" s="3"/>
      <c r="G65" s="183"/>
      <c r="H65" s="184"/>
      <c r="I65" s="184"/>
      <c r="J65" s="184"/>
      <c r="K65" s="185"/>
    </row>
    <row r="66" spans="2:11" hidden="1" x14ac:dyDescent="0.25">
      <c r="B66" s="196" t="s">
        <v>186</v>
      </c>
      <c r="C66" s="2"/>
      <c r="D66" s="197" t="s">
        <v>141</v>
      </c>
      <c r="E66" s="3"/>
      <c r="G66" s="183"/>
      <c r="H66" s="184"/>
      <c r="I66" s="184"/>
      <c r="J66" s="184"/>
      <c r="K66" s="185"/>
    </row>
    <row r="67" spans="2:11" hidden="1" x14ac:dyDescent="0.25">
      <c r="B67" s="196"/>
      <c r="C67" s="4" t="s">
        <v>187</v>
      </c>
      <c r="D67" s="199">
        <v>1</v>
      </c>
      <c r="E67" s="3"/>
      <c r="G67" s="183"/>
      <c r="H67" s="184"/>
      <c r="I67" s="184"/>
      <c r="J67" s="184"/>
      <c r="K67" s="185"/>
    </row>
    <row r="68" spans="2:11" x14ac:dyDescent="0.25">
      <c r="B68" s="202"/>
      <c r="C68" s="5" t="s">
        <v>188</v>
      </c>
      <c r="D68" s="199">
        <v>7.4999999999999997E-2</v>
      </c>
      <c r="E68" s="3"/>
      <c r="G68" s="183"/>
      <c r="H68" s="184"/>
      <c r="I68" s="184"/>
      <c r="J68" s="184"/>
      <c r="K68" s="185"/>
    </row>
    <row r="69" spans="2:11" x14ac:dyDescent="0.25">
      <c r="B69" s="192" t="s">
        <v>189</v>
      </c>
      <c r="C69" s="2"/>
      <c r="D69" s="200" t="s">
        <v>141</v>
      </c>
      <c r="E69" s="3"/>
      <c r="G69" s="183"/>
      <c r="H69" s="184"/>
      <c r="I69" s="184"/>
      <c r="J69" s="184"/>
      <c r="K69" s="185"/>
    </row>
    <row r="70" spans="2:11" hidden="1" x14ac:dyDescent="0.25">
      <c r="B70" s="196"/>
      <c r="C70" s="4" t="s">
        <v>190</v>
      </c>
      <c r="D70" s="199">
        <v>1</v>
      </c>
      <c r="E70" s="3"/>
      <c r="G70" s="183"/>
      <c r="H70" s="184"/>
      <c r="I70" s="184"/>
      <c r="J70" s="184"/>
      <c r="K70" s="185"/>
    </row>
    <row r="71" spans="2:11" x14ac:dyDescent="0.25">
      <c r="B71" s="202"/>
      <c r="C71" s="4" t="s">
        <v>191</v>
      </c>
      <c r="D71" s="199">
        <v>7.4999999999999997E-2</v>
      </c>
      <c r="E71" s="3"/>
      <c r="G71" s="183"/>
      <c r="H71" s="184"/>
      <c r="I71" s="184"/>
      <c r="J71" s="184"/>
      <c r="K71" s="185"/>
    </row>
    <row r="72" spans="2:11" hidden="1" x14ac:dyDescent="0.25">
      <c r="B72" s="196" t="s">
        <v>192</v>
      </c>
      <c r="C72" s="2"/>
      <c r="D72" s="200" t="s">
        <v>141</v>
      </c>
      <c r="E72" s="3"/>
      <c r="G72" s="183"/>
      <c r="H72" s="184"/>
      <c r="I72" s="184"/>
      <c r="J72" s="184"/>
      <c r="K72" s="185"/>
    </row>
    <row r="73" spans="2:11" hidden="1" x14ac:dyDescent="0.25">
      <c r="B73" s="196"/>
      <c r="C73" s="4" t="s">
        <v>193</v>
      </c>
      <c r="D73" s="199">
        <v>1</v>
      </c>
      <c r="E73" s="3"/>
      <c r="G73" s="183"/>
      <c r="H73" s="184"/>
      <c r="I73" s="184"/>
      <c r="J73" s="184"/>
      <c r="K73" s="185"/>
    </row>
    <row r="74" spans="2:11" hidden="1" x14ac:dyDescent="0.25">
      <c r="B74" s="196"/>
      <c r="C74" s="4" t="s">
        <v>194</v>
      </c>
      <c r="D74" s="199">
        <v>1</v>
      </c>
      <c r="E74" s="3"/>
      <c r="G74" s="183"/>
      <c r="H74" s="184"/>
      <c r="I74" s="184"/>
      <c r="J74" s="184"/>
      <c r="K74" s="185"/>
    </row>
    <row r="75" spans="2:11" hidden="1" x14ac:dyDescent="0.25">
      <c r="B75" s="196" t="s">
        <v>195</v>
      </c>
      <c r="C75" s="2"/>
      <c r="D75" s="200" t="s">
        <v>141</v>
      </c>
      <c r="E75" s="3"/>
      <c r="G75" s="183"/>
      <c r="H75" s="184"/>
      <c r="I75" s="184"/>
      <c r="J75" s="184"/>
      <c r="K75" s="185"/>
    </row>
    <row r="76" spans="2:11" hidden="1" x14ac:dyDescent="0.25">
      <c r="B76" s="196"/>
      <c r="C76" s="4" t="s">
        <v>196</v>
      </c>
      <c r="D76" s="199">
        <v>1</v>
      </c>
      <c r="E76" s="3"/>
      <c r="G76" s="183"/>
      <c r="H76" s="184"/>
      <c r="I76" s="184"/>
      <c r="J76" s="184"/>
      <c r="K76" s="185"/>
    </row>
    <row r="77" spans="2:11" hidden="1" x14ac:dyDescent="0.25">
      <c r="B77" s="196"/>
      <c r="C77" s="4" t="s">
        <v>197</v>
      </c>
      <c r="D77" s="199">
        <v>1</v>
      </c>
      <c r="E77" s="3"/>
      <c r="G77" s="183"/>
      <c r="H77" s="184"/>
      <c r="I77" s="184"/>
      <c r="J77" s="184"/>
      <c r="K77" s="185"/>
    </row>
    <row r="78" spans="2:11" hidden="1" x14ac:dyDescent="0.25">
      <c r="B78" s="196" t="s">
        <v>198</v>
      </c>
      <c r="C78" s="2"/>
      <c r="D78" s="200" t="s">
        <v>141</v>
      </c>
      <c r="E78" s="3"/>
      <c r="G78" s="183"/>
      <c r="H78" s="184"/>
      <c r="I78" s="184"/>
      <c r="J78" s="184"/>
      <c r="K78" s="185"/>
    </row>
    <row r="79" spans="2:11" hidden="1" x14ac:dyDescent="0.25">
      <c r="B79" s="196"/>
      <c r="C79" s="4" t="s">
        <v>199</v>
      </c>
      <c r="D79" s="199">
        <v>1</v>
      </c>
      <c r="E79" s="3"/>
      <c r="G79" s="183"/>
      <c r="H79" s="184"/>
      <c r="I79" s="184"/>
      <c r="J79" s="184"/>
      <c r="K79" s="185"/>
    </row>
    <row r="80" spans="2:11" hidden="1" x14ac:dyDescent="0.25">
      <c r="B80" s="196"/>
      <c r="C80" s="4" t="s">
        <v>200</v>
      </c>
      <c r="D80" s="199">
        <v>1</v>
      </c>
      <c r="E80" s="3"/>
      <c r="G80" s="183"/>
      <c r="H80" s="184"/>
      <c r="I80" s="184"/>
      <c r="J80" s="184"/>
      <c r="K80" s="185"/>
    </row>
    <row r="81" spans="2:11" hidden="1" x14ac:dyDescent="0.25">
      <c r="B81" s="196" t="s">
        <v>201</v>
      </c>
      <c r="C81" s="2"/>
      <c r="D81" s="200" t="s">
        <v>141</v>
      </c>
      <c r="E81" s="3"/>
      <c r="G81" s="183"/>
      <c r="H81" s="184"/>
      <c r="I81" s="184"/>
      <c r="J81" s="184"/>
      <c r="K81" s="185"/>
    </row>
    <row r="82" spans="2:11" hidden="1" x14ac:dyDescent="0.25">
      <c r="B82" s="196"/>
      <c r="C82" s="4" t="s">
        <v>202</v>
      </c>
      <c r="D82" s="199">
        <v>1</v>
      </c>
      <c r="E82" s="3"/>
      <c r="G82" s="183"/>
      <c r="H82" s="184"/>
      <c r="I82" s="184"/>
      <c r="J82" s="184"/>
      <c r="K82" s="185"/>
    </row>
    <row r="83" spans="2:11" hidden="1" x14ac:dyDescent="0.25">
      <c r="B83" s="196"/>
      <c r="C83" s="4" t="s">
        <v>203</v>
      </c>
      <c r="D83" s="199">
        <v>1</v>
      </c>
      <c r="E83" s="3"/>
      <c r="G83" s="183"/>
      <c r="H83" s="184"/>
      <c r="I83" s="184"/>
      <c r="J83" s="184"/>
      <c r="K83" s="185"/>
    </row>
    <row r="84" spans="2:11" hidden="1" x14ac:dyDescent="0.25">
      <c r="B84" s="196"/>
      <c r="C84" s="2"/>
      <c r="D84" s="200" t="s">
        <v>141</v>
      </c>
      <c r="E84" s="3"/>
      <c r="G84" s="183"/>
      <c r="H84" s="184"/>
      <c r="I84" s="184"/>
      <c r="J84" s="184"/>
      <c r="K84" s="185"/>
    </row>
    <row r="85" spans="2:11" hidden="1" x14ac:dyDescent="0.25">
      <c r="B85" s="196"/>
      <c r="C85" s="4" t="s">
        <v>204</v>
      </c>
      <c r="D85" s="199">
        <v>1</v>
      </c>
      <c r="E85" s="3"/>
      <c r="G85" s="183"/>
      <c r="H85" s="184"/>
      <c r="I85" s="184"/>
      <c r="J85" s="184"/>
      <c r="K85" s="185"/>
    </row>
    <row r="86" spans="2:11" hidden="1" x14ac:dyDescent="0.25">
      <c r="B86" s="196"/>
      <c r="C86" s="4" t="s">
        <v>205</v>
      </c>
      <c r="D86" s="199">
        <v>1</v>
      </c>
      <c r="E86" s="3"/>
      <c r="G86" s="183"/>
      <c r="H86" s="184"/>
      <c r="I86" s="184"/>
      <c r="J86" s="184"/>
      <c r="K86" s="185"/>
    </row>
    <row r="87" spans="2:11" hidden="1" x14ac:dyDescent="0.25">
      <c r="B87" s="196"/>
      <c r="C87" s="2"/>
      <c r="D87" s="201" t="s">
        <v>141</v>
      </c>
      <c r="E87" s="3"/>
      <c r="G87" s="183"/>
      <c r="H87" s="184"/>
      <c r="I87" s="184"/>
      <c r="J87" s="184"/>
      <c r="K87" s="185"/>
    </row>
    <row r="88" spans="2:11" x14ac:dyDescent="0.25">
      <c r="B88" s="196"/>
      <c r="C88" s="2"/>
      <c r="D88" s="195" t="s">
        <v>141</v>
      </c>
      <c r="E88" s="3"/>
      <c r="G88" s="183"/>
      <c r="H88" s="184"/>
      <c r="I88" s="184"/>
      <c r="J88" s="184"/>
      <c r="K88" s="185"/>
    </row>
    <row r="89" spans="2:11" x14ac:dyDescent="0.25">
      <c r="B89" s="203" t="s">
        <v>239</v>
      </c>
      <c r="C89" s="1"/>
      <c r="D89" s="204">
        <v>1</v>
      </c>
      <c r="E89" s="7"/>
      <c r="G89" s="183"/>
      <c r="H89" s="184"/>
      <c r="I89" s="184"/>
      <c r="J89" s="184"/>
      <c r="K89" s="185"/>
    </row>
    <row r="90" spans="2:11" x14ac:dyDescent="0.25">
      <c r="B90" s="196"/>
      <c r="C90" s="2"/>
      <c r="D90" s="195"/>
      <c r="E90" s="3"/>
      <c r="G90" s="183"/>
      <c r="H90" s="184"/>
      <c r="I90" s="184"/>
      <c r="J90" s="184"/>
      <c r="K90" s="185"/>
    </row>
    <row r="91" spans="2:11" x14ac:dyDescent="0.25">
      <c r="B91" s="194" t="s">
        <v>206</v>
      </c>
      <c r="C91" s="2"/>
      <c r="D91" s="195"/>
      <c r="E91" s="3"/>
      <c r="G91" s="183"/>
      <c r="H91" s="184"/>
      <c r="I91" s="184"/>
      <c r="J91" s="184"/>
      <c r="K91" s="185"/>
    </row>
    <row r="92" spans="2:11" x14ac:dyDescent="0.25">
      <c r="B92" s="192"/>
      <c r="C92" s="2"/>
      <c r="D92" s="195"/>
      <c r="E92" s="3"/>
      <c r="G92" s="183"/>
      <c r="H92" s="184"/>
      <c r="I92" s="184"/>
      <c r="J92" s="184"/>
      <c r="K92" s="185"/>
    </row>
    <row r="93" spans="2:11" x14ac:dyDescent="0.25">
      <c r="B93" s="205" t="s">
        <v>207</v>
      </c>
      <c r="C93" s="2"/>
      <c r="D93" s="197" t="s">
        <v>141</v>
      </c>
      <c r="E93" s="3"/>
      <c r="G93" s="183"/>
      <c r="H93" s="184"/>
      <c r="I93" s="184"/>
      <c r="J93" s="184"/>
      <c r="K93" s="185"/>
    </row>
    <row r="94" spans="2:11" x14ac:dyDescent="0.25">
      <c r="B94" s="196"/>
      <c r="C94" s="4" t="s">
        <v>208</v>
      </c>
      <c r="D94" s="199">
        <v>0.04</v>
      </c>
      <c r="E94" s="3"/>
      <c r="G94" s="183"/>
      <c r="H94" s="184"/>
      <c r="I94" s="184"/>
      <c r="J94" s="184"/>
      <c r="K94" s="185"/>
    </row>
    <row r="95" spans="2:11" x14ac:dyDescent="0.25">
      <c r="B95" s="196"/>
      <c r="C95" s="4" t="s">
        <v>209</v>
      </c>
      <c r="D95" s="199">
        <v>0.04</v>
      </c>
      <c r="E95" s="3"/>
      <c r="G95" s="183"/>
      <c r="H95" s="184"/>
      <c r="I95" s="184"/>
      <c r="J95" s="184"/>
      <c r="K95" s="185"/>
    </row>
    <row r="96" spans="2:11" x14ac:dyDescent="0.25">
      <c r="B96" s="205" t="s">
        <v>210</v>
      </c>
      <c r="C96" s="2"/>
      <c r="D96" s="197" t="s">
        <v>141</v>
      </c>
      <c r="E96" s="3"/>
      <c r="G96" s="183"/>
      <c r="H96" s="184"/>
      <c r="I96" s="184"/>
      <c r="J96" s="184"/>
      <c r="K96" s="185"/>
    </row>
    <row r="97" spans="2:11" x14ac:dyDescent="0.25">
      <c r="B97" s="196"/>
      <c r="C97" s="4" t="s">
        <v>211</v>
      </c>
      <c r="D97" s="199">
        <v>0.04</v>
      </c>
      <c r="E97" s="3"/>
      <c r="G97" s="183"/>
      <c r="H97" s="184"/>
      <c r="I97" s="184"/>
      <c r="J97" s="184"/>
      <c r="K97" s="185"/>
    </row>
    <row r="98" spans="2:11" ht="15.75" thickBot="1" x14ac:dyDescent="0.3">
      <c r="B98" s="206"/>
      <c r="C98" s="207" t="s">
        <v>212</v>
      </c>
      <c r="D98" s="208">
        <v>0.04</v>
      </c>
      <c r="E98" s="3"/>
      <c r="G98" s="183"/>
      <c r="H98" s="184"/>
      <c r="I98" s="184"/>
      <c r="J98" s="184"/>
      <c r="K98" s="185"/>
    </row>
    <row r="99" spans="2:11" ht="15.75" thickBot="1" x14ac:dyDescent="0.3">
      <c r="G99" s="183"/>
      <c r="H99" s="184"/>
      <c r="I99" s="184"/>
      <c r="J99" s="184"/>
      <c r="K99" s="185"/>
    </row>
    <row r="100" spans="2:11" x14ac:dyDescent="0.25">
      <c r="B100" s="8" t="s">
        <v>213</v>
      </c>
      <c r="C100" s="9"/>
      <c r="D100" s="209"/>
      <c r="E100" s="6"/>
      <c r="G100" s="183"/>
      <c r="H100" s="184"/>
      <c r="I100" s="184"/>
      <c r="J100" s="184"/>
      <c r="K100" s="185"/>
    </row>
    <row r="101" spans="2:11" ht="15.75" thickBot="1" x14ac:dyDescent="0.3">
      <c r="B101" s="307" t="s">
        <v>214</v>
      </c>
      <c r="C101" s="308"/>
      <c r="D101" s="309"/>
      <c r="E101" s="178"/>
      <c r="G101" s="187"/>
      <c r="H101" s="188"/>
      <c r="I101" s="188"/>
      <c r="J101" s="188"/>
      <c r="K101" s="189"/>
    </row>
    <row r="102" spans="2:11" ht="15.75" thickBot="1" x14ac:dyDescent="0.3">
      <c r="B102" s="310"/>
      <c r="C102" s="311"/>
      <c r="D102" s="312"/>
      <c r="E102" s="178"/>
    </row>
    <row r="103" spans="2:11" x14ac:dyDescent="0.25">
      <c r="B103" s="178"/>
      <c r="C103" s="178"/>
      <c r="D103" s="178"/>
      <c r="E103" s="178"/>
    </row>
    <row r="104" spans="2:11" x14ac:dyDescent="0.25">
      <c r="B104" s="6"/>
      <c r="C104" s="6"/>
      <c r="D104" s="6"/>
      <c r="E104" s="6"/>
    </row>
  </sheetData>
  <sheetProtection password="E3C7" sheet="1"/>
  <customSheetViews>
    <customSheetView guid="{C69779CD-83E0-47E7-B932-07CB5BC96F79}" hiddenRows="1" hiddenColumns="1" topLeftCell="A230">
      <selection activeCell="A255" sqref="A255"/>
      <pageMargins left="0.7" right="0.7" top="0.75" bottom="0.75" header="0.3" footer="0.3"/>
      <pageSetup orientation="portrait" r:id="rId1"/>
    </customSheetView>
    <customSheetView guid="{2CB3408B-1447-4F85-8845-B244269C63AB}" hiddenRows="1" hiddenColumns="1" topLeftCell="A230">
      <selection activeCell="A255" sqref="A255"/>
      <pageMargins left="0.7" right="0.7" top="0.75" bottom="0.75" header="0.3" footer="0.3"/>
      <pageSetup orientation="portrait" r:id="rId2"/>
    </customSheetView>
    <customSheetView guid="{F47A14AB-BC14-4FA3-B899-F98165EB2FF8}" hiddenRows="1" hiddenColumns="1" topLeftCell="A230">
      <selection activeCell="A255" sqref="A255"/>
      <pageMargins left="0.7" right="0.7" top="0.75" bottom="0.75" header="0.3" footer="0.3"/>
      <pageSetup orientation="portrait" r:id="rId3"/>
    </customSheetView>
    <customSheetView guid="{1C2C24FC-04FF-45AA-9C48-1A56CDE9BD31}" hiddenRows="1" hiddenColumns="1" topLeftCell="A230">
      <selection activeCell="A255" sqref="A255"/>
      <pageMargins left="0.7" right="0.7" top="0.75" bottom="0.75" header="0.3" footer="0.3"/>
      <pageSetup orientation="portrait" r:id="rId4"/>
    </customSheetView>
    <customSheetView guid="{9653EADD-2D71-44E0-B465-5D6569EE7D13}" hiddenRows="1" hiddenColumns="1" topLeftCell="A230">
      <selection activeCell="A255" sqref="A255"/>
      <pageMargins left="0.7" right="0.7" top="0.75" bottom="0.75" header="0.3" footer="0.3"/>
      <pageSetup orientation="portrait" r:id="rId5"/>
    </customSheetView>
  </customSheetViews>
  <mergeCells count="6">
    <mergeCell ref="G7:J7"/>
    <mergeCell ref="B101:D102"/>
    <mergeCell ref="C4:D4"/>
    <mergeCell ref="C5:D5"/>
    <mergeCell ref="C6:D6"/>
    <mergeCell ref="C7:D7"/>
  </mergeCells>
  <pageMargins left="0.25" right="0.25" top="0.75" bottom="0.75" header="0.3" footer="0.3"/>
  <pageSetup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F579-A852-4ADF-8461-7E8E52DC42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ABAA-A97C-4C67-B25E-ECA342A7AC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Balance Sheet</vt:lpstr>
      <vt:lpstr>Unencumbered Liquid Assets</vt:lpstr>
      <vt:lpstr>Assumptions</vt:lpstr>
      <vt:lpstr>Securities Haircut Table</vt:lpstr>
      <vt:lpstr>Working Papers 1</vt:lpstr>
      <vt:lpstr>Working Papers 2</vt:lpstr>
      <vt:lpstr>Assumptions!Print_Area</vt:lpstr>
      <vt:lpstr>'Balance Sheet'!Print_Area</vt:lpstr>
      <vt:lpstr>'Securities Haircut Table'!Print_Area</vt:lpstr>
      <vt:lpstr>'Unencumbered Liquid Assets'!Print_Area</vt:lpstr>
      <vt:lpstr>'Balance Sheet'!Print_Titles</vt:lpstr>
      <vt:lpstr>'Unencumbered Liquid Assets'!Print_Titles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Cheryl FIN:EX</dc:creator>
  <cp:lastModifiedBy>Kelly Brunn</cp:lastModifiedBy>
  <cp:lastPrinted>2018-11-20T14:13:42Z</cp:lastPrinted>
  <dcterms:created xsi:type="dcterms:W3CDTF">2013-09-06T22:33:24Z</dcterms:created>
  <dcterms:modified xsi:type="dcterms:W3CDTF">2018-11-29T16:00:31Z</dcterms:modified>
</cp:coreProperties>
</file>