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fsrao-my.sharepoint.com/personal/abel_moolakkattu_fsrao_ca1/Documents/tickets/Ticket 10291WTCPPA - 2022 MB AIR Report and Questionnaire/"/>
    </mc:Choice>
  </mc:AlternateContent>
  <xr:revisionPtr revIDLastSave="0" documentId="8_{3AB3234F-C5E9-4FE0-9412-E1BBE9D81974}" xr6:coauthVersionLast="47" xr6:coauthVersionMax="47" xr10:uidLastSave="{00000000-0000-0000-0000-000000000000}"/>
  <bookViews>
    <workbookView xWindow="28680" yWindow="-5385" windowWidth="37710" windowHeight="21840" tabRatio="761" activeTab="11" xr2:uid="{0DAE29C9-BA76-4A6F-85D5-082402051842}"/>
  </bookViews>
  <sheets>
    <sheet name="Appendix data" sheetId="14" r:id="rId1"/>
    <sheet name="MB Summary" sheetId="2" r:id="rId2"/>
    <sheet name="MB License Suitability" sheetId="11" r:id="rId3"/>
    <sheet name="Lender Types" sheetId="3" r:id="rId4"/>
    <sheet name="MICs &amp; NQSMI" sheetId="5" r:id="rId5"/>
    <sheet name="Remuneration" sheetId="6" r:id="rId6"/>
    <sheet name="E&amp;O Insurance" sheetId="7" r:id="rId7"/>
    <sheet name="Trust Accounts" sheetId="8" r:id="rId8"/>
    <sheet name="MB Information" sheetId="9" r:id="rId9"/>
    <sheet name="MB Supervision" sheetId="10" r:id="rId10"/>
    <sheet name="MA Summary" sheetId="12" r:id="rId11"/>
    <sheet name="MA Information" sheetId="13" r:id="rId12"/>
  </sheets>
  <definedNames>
    <definedName name="_ftn1" localSheetId="3">'Lender Types'!$A$18</definedName>
    <definedName name="_ftn2" localSheetId="3">'Lender Types'!$A$20</definedName>
    <definedName name="_ftnref1" localSheetId="4">'MICs &amp; NQSMI'!#REF!</definedName>
    <definedName name="_Toc492541138" localSheetId="11">'MA Information'!$A$8</definedName>
    <definedName name="_Toc492541139" localSheetId="11">'MA Information'!$A$15</definedName>
    <definedName name="_Toc492541142" localSheetId="11">'MA Information'!$A$51</definedName>
    <definedName name="_Toc492541146" localSheetId="11">'MA Information'!$A$70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4" i="13" l="1"/>
  <c r="L45" i="13"/>
  <c r="L46" i="13"/>
  <c r="H7" i="11" l="1"/>
  <c r="D98" i="13" l="1"/>
  <c r="D97" i="13"/>
  <c r="D96" i="13"/>
  <c r="D93" i="13"/>
  <c r="D92" i="13"/>
  <c r="D91" i="13"/>
  <c r="D83" i="13"/>
  <c r="D82" i="13"/>
  <c r="D81" i="13"/>
  <c r="D80" i="13"/>
  <c r="D79" i="13"/>
  <c r="D78" i="13"/>
  <c r="D77" i="13"/>
  <c r="D76" i="13"/>
  <c r="D75" i="13"/>
  <c r="D74" i="13"/>
  <c r="D66" i="13"/>
  <c r="D65" i="13"/>
  <c r="D64" i="13"/>
  <c r="D63" i="13"/>
  <c r="D60" i="13"/>
  <c r="D59" i="13"/>
  <c r="D58" i="13"/>
  <c r="D57" i="13"/>
  <c r="D56" i="13"/>
  <c r="D45" i="13"/>
  <c r="D44" i="13"/>
  <c r="D46" i="13"/>
  <c r="D31" i="13"/>
  <c r="D30" i="13"/>
  <c r="D26" i="13"/>
  <c r="D25" i="13"/>
  <c r="D21" i="13"/>
  <c r="D20" i="13"/>
  <c r="D12" i="13"/>
  <c r="D5" i="13"/>
  <c r="K99" i="13"/>
  <c r="L98" i="13" s="1"/>
  <c r="K94" i="13"/>
  <c r="L93" i="13" s="1"/>
  <c r="L75" i="13"/>
  <c r="L76" i="13"/>
  <c r="L77" i="13"/>
  <c r="L78" i="13"/>
  <c r="L79" i="13"/>
  <c r="L80" i="13"/>
  <c r="L81" i="13"/>
  <c r="L82" i="13"/>
  <c r="L83" i="13"/>
  <c r="L74" i="13"/>
  <c r="K67" i="13"/>
  <c r="L66" i="13" s="1"/>
  <c r="L59" i="13"/>
  <c r="K61" i="13"/>
  <c r="L60" i="13" s="1"/>
  <c r="L56" i="13" l="1"/>
  <c r="L57" i="13"/>
  <c r="L63" i="13"/>
  <c r="L91" i="13"/>
  <c r="L94" i="13" s="1"/>
  <c r="L96" i="13"/>
  <c r="L99" i="13" s="1"/>
  <c r="L64" i="13"/>
  <c r="L65" i="13"/>
  <c r="L61" i="13"/>
  <c r="L92" i="13"/>
  <c r="L58" i="13"/>
  <c r="L97" i="13"/>
  <c r="L31" i="13"/>
  <c r="L30" i="13"/>
  <c r="L27" i="13"/>
  <c r="L26" i="13"/>
  <c r="L25" i="13"/>
  <c r="L21" i="13"/>
  <c r="L20" i="13"/>
  <c r="L12" i="13"/>
  <c r="L5" i="13"/>
  <c r="L67" i="13" l="1"/>
  <c r="F84" i="2" l="1"/>
  <c r="L11" i="11"/>
  <c r="L10" i="11"/>
  <c r="L9" i="11"/>
  <c r="L8" i="11"/>
  <c r="L7" i="11"/>
  <c r="L6" i="11"/>
  <c r="L14" i="10"/>
  <c r="L13" i="10"/>
  <c r="L12" i="10"/>
  <c r="L11" i="10"/>
  <c r="L10" i="10"/>
  <c r="L9" i="10"/>
  <c r="L8" i="10"/>
  <c r="L7" i="10"/>
  <c r="L5" i="10"/>
  <c r="K56" i="9"/>
  <c r="L55" i="9" s="1"/>
  <c r="L41" i="9"/>
  <c r="L40" i="9"/>
  <c r="L39" i="9"/>
  <c r="L38" i="9"/>
  <c r="L37" i="9"/>
  <c r="L42" i="9" s="1"/>
  <c r="L36" i="9"/>
  <c r="L35" i="9"/>
  <c r="K42" i="9"/>
  <c r="L26" i="9"/>
  <c r="L25" i="9"/>
  <c r="L24" i="9"/>
  <c r="L23" i="9"/>
  <c r="L22" i="9"/>
  <c r="L21" i="9"/>
  <c r="L20" i="9"/>
  <c r="L19" i="9"/>
  <c r="K27" i="9"/>
  <c r="J6" i="9"/>
  <c r="L11" i="9"/>
  <c r="L10" i="9"/>
  <c r="L9" i="9"/>
  <c r="L8" i="9"/>
  <c r="L7" i="9"/>
  <c r="L6" i="9"/>
  <c r="L5" i="9"/>
  <c r="L5" i="8"/>
  <c r="K14" i="7"/>
  <c r="L14" i="7" s="1"/>
  <c r="K9" i="7"/>
  <c r="L9" i="7" s="1"/>
  <c r="L13" i="7"/>
  <c r="L12" i="7"/>
  <c r="L11" i="7"/>
  <c r="L8" i="7"/>
  <c r="L7" i="7"/>
  <c r="L6" i="7"/>
  <c r="L19" i="6"/>
  <c r="L18" i="6"/>
  <c r="L20" i="6" s="1"/>
  <c r="L15" i="6"/>
  <c r="L14" i="6"/>
  <c r="K20" i="6"/>
  <c r="K16" i="6"/>
  <c r="K12" i="6"/>
  <c r="K8" i="6"/>
  <c r="L11" i="6"/>
  <c r="L10" i="6"/>
  <c r="L12" i="6" s="1"/>
  <c r="L7" i="6"/>
  <c r="L6" i="6"/>
  <c r="L7" i="5"/>
  <c r="L6" i="5"/>
  <c r="L5" i="5"/>
  <c r="L8" i="6" l="1"/>
  <c r="L53" i="9"/>
  <c r="L54" i="9"/>
  <c r="L51" i="9"/>
  <c r="L52" i="9"/>
  <c r="L27" i="9"/>
  <c r="L16" i="6"/>
  <c r="L5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Huynh</author>
  </authors>
  <commentList>
    <comment ref="A44" authorId="0" shapeId="0" xr:uid="{D996E43E-636B-4606-8C5D-2EC8B898F4AE}">
      <text>
        <r>
          <rPr>
            <b/>
            <sz val="9"/>
            <color indexed="81"/>
            <rFont val="Tahoma"/>
            <charset val="1"/>
          </rPr>
          <t>John Huynh:</t>
        </r>
        <r>
          <rPr>
            <sz val="9"/>
            <color indexed="81"/>
            <rFont val="Tahoma"/>
            <charset val="1"/>
          </rPr>
          <t xml:space="preserve">
2021: Did the administrator manage a Mortgage Investment Corporation (MIC) during the reporting period?
</t>
        </r>
      </text>
    </comment>
    <comment ref="A77" authorId="0" shapeId="0" xr:uid="{32BAB709-5E8C-4D67-8A25-DA4081417F02}">
      <text>
        <r>
          <rPr>
            <b/>
            <sz val="9"/>
            <color indexed="81"/>
            <rFont val="Tahoma"/>
            <charset val="1"/>
          </rPr>
          <t>John Huynh:</t>
        </r>
        <r>
          <rPr>
            <sz val="9"/>
            <color indexed="81"/>
            <rFont val="Tahoma"/>
            <charset val="1"/>
          </rPr>
          <t xml:space="preserve">
Was the administrator or any of its Directors, Officers or Partners fined or were any monetary penalties imposed by any Canadian financial services regulator excluding FSRA? (Q.25)</t>
        </r>
      </text>
    </comment>
    <comment ref="A78" authorId="0" shapeId="0" xr:uid="{3CA6646A-E5E9-4475-9E3E-22E668809F37}">
      <text>
        <r>
          <rPr>
            <b/>
            <sz val="9"/>
            <color indexed="81"/>
            <rFont val="Tahoma"/>
            <charset val="1"/>
          </rPr>
          <t>John Huynh:</t>
        </r>
        <r>
          <rPr>
            <sz val="9"/>
            <color indexed="81"/>
            <rFont val="Tahoma"/>
            <charset val="1"/>
          </rPr>
          <t xml:space="preserve">
Did the administrator or any of its Directors, Officers or Partners file for bankruptcy or have any overdue fines/monetary penalties owing to any Canadian financial services regulator excluding FSRA?' (Q.26)</t>
        </r>
      </text>
    </comment>
    <comment ref="A82" authorId="0" shapeId="0" xr:uid="{E926C0F9-EF04-4FC7-B071-0EF0CA1B725B}">
      <text>
        <r>
          <rPr>
            <b/>
            <sz val="9"/>
            <color indexed="81"/>
            <rFont val="Tahoma"/>
            <charset val="1"/>
          </rPr>
          <t>John Huynh:</t>
        </r>
        <r>
          <rPr>
            <sz val="9"/>
            <color indexed="81"/>
            <rFont val="Tahoma"/>
            <charset val="1"/>
          </rPr>
          <t xml:space="preserve">
Did the administrator or any of its Directors, Officers or Partners conduct any other business from the business'' premises? (Q.30)</t>
        </r>
      </text>
    </comment>
  </commentList>
</comments>
</file>

<file path=xl/sharedStrings.xml><?xml version="1.0" encoding="utf-8"?>
<sst xmlns="http://schemas.openxmlformats.org/spreadsheetml/2006/main" count="531" uniqueCount="232">
  <si>
    <t>Error Detection: Edits are applied at the micro level. Data was subjected to quality checks to detect errors that appear to be clear and obvious or significantly different for the prior year’s filings.   </t>
  </si>
  <si>
    <t>Data Accuracy: AIR data was collected from the majority of licensed mortgage brokerages and mortgage administrators. Entities filed their AIRs electronically. AIR data may be subject to human error during data entry.  </t>
  </si>
  <si>
    <t>Totals and percentages are rounded to the nearest whole number or fraction and may not sum to 100%. </t>
  </si>
  <si>
    <t>Information reported in the AIR is subject to data validation checks and FSRA follows-up with brokerages as needed. To validate aggregate data collected in the AIR, comparative analysis is performed against external data sources, including publicly available reports from sources such as Teranet and the Canada Mortgage and Housing Corporation (CMHC). </t>
  </si>
  <si>
    <t>Summary</t>
  </si>
  <si>
    <t>Number of brokerages</t>
  </si>
  <si>
    <t>Number of brokers</t>
  </si>
  <si>
    <t>Number of full-time brokers</t>
  </si>
  <si>
    <t>Number of agents</t>
  </si>
  <si>
    <t>Number of full-time agents</t>
  </si>
  <si>
    <t>Number of other staff</t>
  </si>
  <si>
    <t>Total Number of Mortgages by Nature of Underlying property</t>
  </si>
  <si>
    <t>Residential mortgages</t>
  </si>
  <si>
    <t>Commercial mortgages</t>
  </si>
  <si>
    <t>Other mortgages</t>
  </si>
  <si>
    <t>Conventional mortgages</t>
  </si>
  <si>
    <t>Insured high-ratio mortgages</t>
  </si>
  <si>
    <t>Uninsured high-ratio mortgage</t>
  </si>
  <si>
    <t>First Mortgage</t>
  </si>
  <si>
    <t>Second Mortgage</t>
  </si>
  <si>
    <t>Third Mortgage</t>
  </si>
  <si>
    <t>Fourth and beyond</t>
  </si>
  <si>
    <t>New Loans</t>
  </si>
  <si>
    <t>Renewals</t>
  </si>
  <si>
    <t>First Time Homebuyers</t>
  </si>
  <si>
    <t>Reverse Mortgages</t>
  </si>
  <si>
    <t>Sub-prime mortgages</t>
  </si>
  <si>
    <t>Construction and Development</t>
  </si>
  <si>
    <t>Home Equity Line of Credit</t>
  </si>
  <si>
    <t>Qualified syndicated mortgages</t>
  </si>
  <si>
    <t>Total Dollar Value of Mortgages by Nature of Underlying property</t>
  </si>
  <si>
    <t>Uninsured high-ratio mortgages</t>
  </si>
  <si>
    <t>Total number of mortgages funded by bank</t>
  </si>
  <si>
    <t>Total number of mortgages funded by credit union</t>
  </si>
  <si>
    <t>Total number of mortgages funded by Insurance company</t>
  </si>
  <si>
    <t>Total number of mortgages funded by mortgage finance company (MFC)</t>
  </si>
  <si>
    <t>New in 2019</t>
  </si>
  <si>
    <t>Total number of mortgages funded by mortgage investment corporation (MIC)</t>
  </si>
  <si>
    <t>Total number of mortgages funded by private lender</t>
  </si>
  <si>
    <t>Total number of mortgages funded by self-funding</t>
  </si>
  <si>
    <t>Total number of mortgages funded by trust company</t>
  </si>
  <si>
    <t>Total number of mortgages funded by other</t>
  </si>
  <si>
    <t>Total dollar value of mortgages funded by bank</t>
  </si>
  <si>
    <t>Total dollar value of mortgages funded by credit union</t>
  </si>
  <si>
    <t>Total dollar value of mortgages funded by Insurance company</t>
  </si>
  <si>
    <t>Total dollar value of mortgages funded by mortgage finance company</t>
  </si>
  <si>
    <t>Total dollar value of mortgages funded MIC</t>
  </si>
  <si>
    <t>Total dollar value of mortgages funded by private lender</t>
  </si>
  <si>
    <t>Total dollar value of mortgages funded by self-funding</t>
  </si>
  <si>
    <t>Total dollar value of mortgages funded by trust company</t>
  </si>
  <si>
    <t>Total dollar value of mortgages funded by other</t>
  </si>
  <si>
    <t>Non-Qualified Syndicated Mortgages (NQSMI)</t>
  </si>
  <si>
    <t>Number of brokerages with NQSMI transactions</t>
  </si>
  <si>
    <t>Total dollar value of Mortgages including Non-Qualified SMI’s</t>
  </si>
  <si>
    <t xml:space="preserve">Types of lenders used to fund mortgages </t>
  </si>
  <si>
    <t>Mortgage type</t>
  </si>
  <si>
    <t>Number of Brokerages</t>
  </si>
  <si>
    <t>Percentage of total number of mortgages</t>
  </si>
  <si>
    <t>Percentage of total dollar value of mortgages</t>
  </si>
  <si>
    <t>Bank</t>
  </si>
  <si>
    <t>Credit union</t>
  </si>
  <si>
    <t>Insurance Company</t>
  </si>
  <si>
    <t>Mortgage Finance Company</t>
  </si>
  <si>
    <t>Mortgage Investment Corporation</t>
  </si>
  <si>
    <t>Private lender</t>
  </si>
  <si>
    <t>Trust company</t>
  </si>
  <si>
    <t>Other</t>
  </si>
  <si>
    <t>Total</t>
  </si>
  <si>
    <t>Mortgage investment corporations (MICs)</t>
  </si>
  <si>
    <t xml:space="preserve">Total mortgage brokerages </t>
  </si>
  <si>
    <t>Number</t>
  </si>
  <si>
    <t>Percentage</t>
  </si>
  <si>
    <t>Brokerages who reported MIC transactions.</t>
  </si>
  <si>
    <t>Total number of MIC transactions as percentage of total transactions.</t>
  </si>
  <si>
    <t>Total dollar value of MIC transactions as percentage of total mortgage value (millions).</t>
  </si>
  <si>
    <t>Non-Qualified Syndicated Mortgage Investments (NQSMI)</t>
  </si>
  <si>
    <t>Brokerages that reported NQSMI transactions.</t>
  </si>
  <si>
    <t>Total number of NQSMI transactions as percentage of total transactions.</t>
  </si>
  <si>
    <t>Total dollar value of NQSMI transactions as percentage of total mortgage value (millions).</t>
  </si>
  <si>
    <t>Total dollar value of residential NQSMI transactions as percentage of total residential mortgage value (millions).</t>
  </si>
  <si>
    <t>Total dollar value of commercial NQSMI transactions as percentage of total commercial mortgage value (millions).</t>
  </si>
  <si>
    <t>Total dollar value of other NQSMI transactions as percentage of total other mortgage value (millions).</t>
  </si>
  <si>
    <t>Remuneration</t>
  </si>
  <si>
    <t xml:space="preserve">Did your brokerage accept non-monetary incentives from lenders?  </t>
  </si>
  <si>
    <t>Yes</t>
  </si>
  <si>
    <t>No</t>
  </si>
  <si>
    <t>Mortgage brokerages that have contingency commissions (i.e volume bonus) or payment arrangements with lenders.</t>
  </si>
  <si>
    <t>Mortgage brokerages that have tri-party compensation agreements for payments of incentives other than money, between the brokerage, its brokers/agents, and other mortgage brokerages.</t>
  </si>
  <si>
    <t xml:space="preserve">Errors and Omissions (E&amp;O) insurance </t>
  </si>
  <si>
    <t>Please indicate the liability limit under your current E&amp;O policy (per occurrence).</t>
  </si>
  <si>
    <t>$1 million</t>
  </si>
  <si>
    <t>Please indicate the liability limit under your current E&amp;O policy (per annual aggregate).</t>
  </si>
  <si>
    <t>$2 million</t>
  </si>
  <si>
    <t>The mortgage brokerage has a trust account(s) under the MBLAA.</t>
  </si>
  <si>
    <t>The mortgage brokerage opened a trust account during the reporting period.</t>
  </si>
  <si>
    <t>For trust accounts opened during the reporting period, the mortgage brokerage obtained prior written consent from the Chief Executive Officer to open a trust account pursuant to O. Reg. 188/08, s. 50 (2).</t>
  </si>
  <si>
    <t>For mortgage brokerages with trust accounts, the mortgage brokerage reconciled all of its MBLAA trust accounts.</t>
  </si>
  <si>
    <t>Mortgage brokerage information</t>
  </si>
  <si>
    <t>The mortgage brokerage reported a franchise.</t>
  </si>
  <si>
    <t>The mortgage brokerage also had a mortgage administrator (dual) licence.</t>
  </si>
  <si>
    <t>The mortgage brokerage or its related persons/entities are members of Mutual Fund Dealers Association (MFDA).</t>
  </si>
  <si>
    <t>The mortgage brokerage or its related persons/entities are registered as an insurance brokerage under insurance legislation in any Canadian jurisdiction.</t>
  </si>
  <si>
    <t>The mortgage brokerage or its related persons/entities are registered as a dealer or adviser under securities regulation in any Canadian jurisdiction.</t>
  </si>
  <si>
    <t>The mortgage brokerage or its related persons/entities are registered as a real estate brokerage under the Real Estate Business Brokerage Act.</t>
  </si>
  <si>
    <t>The brokerage or its affiliate holds another licence.</t>
  </si>
  <si>
    <t>Non-active brokerages</t>
  </si>
  <si>
    <t xml:space="preserve">Total non-active brokerages </t>
  </si>
  <si>
    <t>Primary line of business for brokerages which they did not engage in mortgage dealing, trading and/or lending during the reporting year.</t>
  </si>
  <si>
    <t>Real estate</t>
  </si>
  <si>
    <t>Advisory services/consulting</t>
  </si>
  <si>
    <t>Administering mortgages</t>
  </si>
  <si>
    <t>Legal services</t>
  </si>
  <si>
    <t>Mortgage referrals</t>
  </si>
  <si>
    <t>Construction</t>
  </si>
  <si>
    <t>Accounting</t>
  </si>
  <si>
    <t>Mortgage brokerage office locations</t>
  </si>
  <si>
    <t>Location of the brokerage’s head office in Canada as at December 31 (of the reporting year).</t>
  </si>
  <si>
    <t>Alberta</t>
  </si>
  <si>
    <t>British Columbia</t>
  </si>
  <si>
    <t>Manitoba</t>
  </si>
  <si>
    <t>New Brunswick</t>
  </si>
  <si>
    <t>Nova Scotia</t>
  </si>
  <si>
    <t>Ontario</t>
  </si>
  <si>
    <t>Quebec</t>
  </si>
  <si>
    <t>Location of mortgage brokerages’ head offices by Ontario region as at December 31 (of the reporting year).</t>
  </si>
  <si>
    <t>Central Ontario (L)</t>
  </si>
  <si>
    <t>Eastern Ontario (K)</t>
  </si>
  <si>
    <t>Toronto Metropolitan (M)</t>
  </si>
  <si>
    <t>Southwestern Ontario (N)</t>
  </si>
  <si>
    <t>Northern Ontario (P)</t>
  </si>
  <si>
    <t>Total number of offices for each Ontario region as at December 31 (of the reporting year).</t>
  </si>
  <si>
    <t>Supervision of mortgage brokers and agents in brokerage</t>
  </si>
  <si>
    <t>The mortgage brokerage reviewed its policies and procedures during the reporting period</t>
  </si>
  <si>
    <t>Steps taken to ensure adequate supervision as described in brokerage’s policy and procedures</t>
  </si>
  <si>
    <t>Onsite supervisor/manager</t>
  </si>
  <si>
    <t>Policies and procedures/best practices</t>
  </si>
  <si>
    <t>File review/file audits</t>
  </si>
  <si>
    <t>Regular meetings (monthly, quarterly etc.)</t>
  </si>
  <si>
    <t>Training/support (phone/email/fax/online)</t>
  </si>
  <si>
    <t>Individual Performance Reviews of Agent/Broker</t>
  </si>
  <si>
    <t>Mortgage brokerage license suitability</t>
  </si>
  <si>
    <t>The mortgage brokerage reported complaint(s) made against the mortgage brokerage to a regulatory body in any Canadian jurisdiction that was based, in whole or in part, on allegations of fraud, theft, deceit, misrepresentation, forgery, or similar conduct.</t>
  </si>
  <si>
    <t>The mortgage brokerage was fined or there were monetary penalties imposed by a Canadian financial services regulator excluding FSRA.</t>
  </si>
  <si>
    <t>The mortgage brokerage had unpaid fines/monetary penalties owing to a Canadian financial services regulator, other than FSRA.</t>
  </si>
  <si>
    <t>The mortgage brokerage was fined or there were monetary penalties imposed by a provincial/federal court.</t>
  </si>
  <si>
    <t>The mortgage brokerage was subject to charges laid under the laws of a Canadian province/territory.</t>
  </si>
  <si>
    <t>The mortgage brokerage held licences from other regulatory bodies/professional organizations that were revoked or suspended.</t>
  </si>
  <si>
    <t>During the reporting period, was the brokerage named in a lawsuit (Statement of Claim, Counterclaim or Third-party Claim)?</t>
  </si>
  <si>
    <t>Number of administrators</t>
  </si>
  <si>
    <t>Total number of all mortgages under administration</t>
  </si>
  <si>
    <t>Total dollar value of mortgages under administration</t>
  </si>
  <si>
    <t>Total number of all mortgages in arrears</t>
  </si>
  <si>
    <t>Total dollar value of mortgages in arrears</t>
  </si>
  <si>
    <t>Total number of all mortgages in arrears where foreclosure/power of sale proceedings commenced</t>
  </si>
  <si>
    <t>Total dollar value of mortgages in arrears where foreclosure/power of sale proceedings commenced</t>
  </si>
  <si>
    <t>Mortgage administrator information</t>
  </si>
  <si>
    <t>Total number of administrators</t>
  </si>
  <si>
    <t>The mortgage administrator filed financial information pursuant to O. Reg. 193/08 s. 3.</t>
  </si>
  <si>
    <t>Unimpaired working capital</t>
  </si>
  <si>
    <t>The mortgage administrator maintained the required $25,000 of unimpaired working capital (or another arrangement, as approved by the Chief Executive Officer, at all times throughout the year.</t>
  </si>
  <si>
    <t>Trust accounts</t>
  </si>
  <si>
    <t xml:space="preserve">Total mortgage administrators </t>
  </si>
  <si>
    <t>Did the administrator have a trust account(s) under the MBLAA?</t>
  </si>
  <si>
    <t>Mortgage administrators who opened trust account(s) during the reporting period</t>
  </si>
  <si>
    <t>For trust accounts opened during the reporting period, the administrator obtained prior written consent from the Chief Executive Officer to open a trust account pursuant to O. Reg. 189/08, s. 34 (2).</t>
  </si>
  <si>
    <t>Administrators with trust accounts</t>
  </si>
  <si>
    <t>For administrators with trust accounts, did the administrator reconcile all of its MBLAA trust accounts? </t>
  </si>
  <si>
    <t>Total dollar value of  shortfalls</t>
  </si>
  <si>
    <t xml:space="preserve">Administrators with trust accounts </t>
  </si>
  <si>
    <t>Was there a shortfall, at any time, in any of the MBLAA trust accounts?</t>
  </si>
  <si>
    <t>Portfolio details/information</t>
  </si>
  <si>
    <t>The mortgage administrator administered private mortgages.</t>
  </si>
  <si>
    <t>Question discontinued in 2019</t>
  </si>
  <si>
    <t>Mortgage administrator office locations</t>
  </si>
  <si>
    <t>Location of administrator’s head office in Canada as at December 31st.</t>
  </si>
  <si>
    <t>Number of offices for each Ontario region as at December 31st.</t>
  </si>
  <si>
    <t>Central Ontario (L/M)*</t>
  </si>
  <si>
    <t>Total number of offices in Ontario</t>
  </si>
  <si>
    <t>License suitability</t>
  </si>
  <si>
    <t>The mortgage administrator reported any E&amp;O claim(s) that were made against it during the reporting period in any Canadian jurisdiction.</t>
  </si>
  <si>
    <t>The mortgage administrator reported any claim(s) that were made against it and paid by its E&amp;O insurance carrier or bonding company in any Canadian jurisdiction.</t>
  </si>
  <si>
    <t>The mortgage administrator reported any complaint(s) that were made against it to a regulatory body in any Canadian jurisdiction that was based, in whole or in part, on fraud, theft, deceit, misrepresentation, forgery or similar conduct.</t>
  </si>
  <si>
    <t>The mortgage administrator was fined or there were monetary penalties imposed by another Canadian financial services regulator, excluding FSRA.</t>
  </si>
  <si>
    <t>The mortgage administrator had unpaid fines/monetary penalties owing to another Canadian financial services regulator, other than FSRA.</t>
  </si>
  <si>
    <t>The mortgage administrator was subject to charges that were laid under the laws of a Canadian province/territory.</t>
  </si>
  <si>
    <t>During the reporting period, was the administrator fined by any Provincial/Federal courts?</t>
  </si>
  <si>
    <t>The mortgage administrator had its licence(s) from another regulatory body/professional organization revoked or suspended.</t>
  </si>
  <si>
    <t>The mortgage administrator conducted other business from its premises.</t>
  </si>
  <si>
    <t>During the reporting period, was the administrator named in a lawsuit (Statement of Claim, Counterclaim or Third-party Claim)?</t>
  </si>
  <si>
    <t>Errors and Omissions (E&amp;O) insurance</t>
  </si>
  <si>
    <t>-</t>
  </si>
  <si>
    <t>Total mortgage brokerages</t>
  </si>
  <si>
    <t>Mortgage administrator summary</t>
  </si>
  <si>
    <t>Mortgage brokerages that offer monetary or non-monetary incentives.</t>
  </si>
  <si>
    <r>
      <t>Total number of NQSMI transactions</t>
    </r>
    <r>
      <rPr>
        <vertAlign val="superscript"/>
        <sz val="12"/>
        <rFont val="Arial"/>
        <family val="2"/>
      </rPr>
      <t>†</t>
    </r>
  </si>
  <si>
    <r>
      <t>Total dollar value of NQSMI transactions</t>
    </r>
    <r>
      <rPr>
        <vertAlign val="superscript"/>
        <sz val="12"/>
        <rFont val="Arial"/>
        <family val="2"/>
      </rPr>
      <t>†</t>
    </r>
  </si>
  <si>
    <t>Mortgage brokerage summary</t>
  </si>
  <si>
    <r>
      <t>Total number of all mortgages (broken down by the nature of underlying properties)</t>
    </r>
    <r>
      <rPr>
        <u/>
        <vertAlign val="superscript"/>
        <sz val="12"/>
        <color rgb="FF000AAA"/>
        <rFont val="Arial"/>
        <family val="2"/>
      </rPr>
      <t>1</t>
    </r>
  </si>
  <si>
    <t>Appendix data</t>
  </si>
  <si>
    <t>Total number of mortgages funded by mortgage investment entity (MIE)</t>
  </si>
  <si>
    <t>New in 2021</t>
  </si>
  <si>
    <t>Total dollar value of mortgages funded MIE</t>
  </si>
  <si>
    <t>Mortgage Investment Entity</t>
  </si>
  <si>
    <t>2021 $ as at June 5th</t>
  </si>
  <si>
    <t>New in 2018</t>
  </si>
  <si>
    <t>New question in 2018</t>
  </si>
  <si>
    <r>
      <t>Self-funding</t>
    </r>
    <r>
      <rPr>
        <u/>
        <vertAlign val="superscript"/>
        <sz val="12"/>
        <color rgb="FF000AAA"/>
        <rFont val="Arial"/>
        <family val="2"/>
      </rPr>
      <t>1</t>
    </r>
    <r>
      <rPr>
        <sz val="12"/>
        <rFont val="Arial"/>
        <family val="2"/>
      </rPr>
      <t xml:space="preserve"> </t>
    </r>
    <r>
      <rPr>
        <vertAlign val="superscript"/>
        <sz val="12"/>
        <rFont val="Arial"/>
        <family val="2"/>
      </rPr>
      <t xml:space="preserve">2 </t>
    </r>
  </si>
  <si>
    <r>
      <rPr>
        <vertAlign val="superscript"/>
        <sz val="10"/>
        <color rgb="FF000AAA"/>
        <rFont val="Arial"/>
        <family val="2"/>
      </rPr>
      <t>1</t>
    </r>
    <r>
      <rPr>
        <sz val="10"/>
        <color rgb="FF008080"/>
        <rFont val="Arial"/>
        <family val="2"/>
      </rPr>
      <t xml:space="preserve"> </t>
    </r>
    <r>
      <rPr>
        <sz val="10"/>
        <rFont val="Arial"/>
        <family val="2"/>
      </rPr>
      <t>For purposes of the AIR (2017 to 2020), Self-funding are mortgages funded by a brokerage, broker or agent with its/their own funds.</t>
    </r>
  </si>
  <si>
    <r>
      <rPr>
        <vertAlign val="superscript"/>
        <sz val="10"/>
        <color rgb="FF000AAA"/>
        <rFont val="Arial"/>
        <family val="2"/>
      </rPr>
      <t>2</t>
    </r>
    <r>
      <rPr>
        <sz val="10"/>
        <color rgb="FF008080"/>
        <rFont val="Arial"/>
        <family val="2"/>
      </rPr>
      <t xml:space="preserve"> </t>
    </r>
    <r>
      <rPr>
        <sz val="10"/>
        <rFont val="Arial"/>
        <family val="2"/>
      </rPr>
      <t>For purposes of the AIR (2021), Self-funding are mortgages funded by a brokerage itself</t>
    </r>
  </si>
  <si>
    <t>Discontinued in 2021</t>
  </si>
  <si>
    <t>Remote Supervision(e.g. Zoom, Teams online systems) [In-person Training/Support]</t>
  </si>
  <si>
    <t>Removed in 2021</t>
  </si>
  <si>
    <t>2021 (in Ontario)</t>
  </si>
  <si>
    <t>NB: The 2017 AIR asked mortgage brokerages to report on the volume and dollar amount of non-qualified syndicated mortgages separately from other mortgage transactions. The definition of a qualified syndicated mortgage used for the purposes of the 2017 AIR was based on the proposed definition at that time. The definition was revised when the amendments to Ontario Regulation 188/08 Mortgages Standards came into effect on July 1, 2018. A non-qualified syndicated mortgage is a syndicated mortgage which does not meet the requirements of a qualified syndicated mortgage.</t>
  </si>
  <si>
    <t>Total number of mortgages by lender type</t>
  </si>
  <si>
    <t>Total number of mortgages by Secondary Mortgage Classifications</t>
  </si>
  <si>
    <t>Total number of  mortgages by Loan-to-Value Ratio</t>
  </si>
  <si>
    <t>Total number of mortgages by position</t>
  </si>
  <si>
    <t>Total number of mortgages by loan type</t>
  </si>
  <si>
    <t>Total dollar value of mortgages by Loan-to-Value Ratio</t>
  </si>
  <si>
    <t>Total dollar value of mortgages by position</t>
  </si>
  <si>
    <t>Total dollar value of mortgages by loan type</t>
  </si>
  <si>
    <t>Total dollar value of mortgages by secondary mortgage classification</t>
  </si>
  <si>
    <t>Total dollar value of mortgages by lender type</t>
  </si>
  <si>
    <r>
      <rPr>
        <b/>
        <sz val="12"/>
        <color rgb="FF000000"/>
        <rFont val="Arial"/>
      </rPr>
      <t>Total dollar value of all mortgages</t>
    </r>
    <r>
      <rPr>
        <u/>
        <vertAlign val="superscript"/>
        <sz val="12"/>
        <color rgb="FF000AAA"/>
        <rFont val="Arial"/>
      </rPr>
      <t>2</t>
    </r>
  </si>
  <si>
    <t>Data Collection Period: 2020 AIR filing period January 25, 2021 to March 31, 2021. Submissions received after July 19, 2021 are excluded from this report.</t>
  </si>
  <si>
    <r>
      <rPr>
        <vertAlign val="superscript"/>
        <sz val="10"/>
        <color rgb="FF000AAA"/>
        <rFont val="Arial"/>
        <family val="2"/>
      </rPr>
      <t>1</t>
    </r>
    <r>
      <rPr>
        <sz val="10"/>
        <rFont val="Arial"/>
        <family val="2"/>
      </rPr>
      <t xml:space="preserve"> Excluding non-qualified syndicated mortgages (2017-2020)</t>
    </r>
  </si>
  <si>
    <r>
      <rPr>
        <vertAlign val="superscript"/>
        <sz val="10"/>
        <color rgb="FF000AAA"/>
        <rFont val="Arial"/>
        <family val="2"/>
      </rPr>
      <t>2</t>
    </r>
    <r>
      <rPr>
        <sz val="10"/>
        <rFont val="Arial"/>
        <family val="2"/>
      </rPr>
      <t xml:space="preserve"> Excluding non-qualified syndicated mortgages (2017-2020)</t>
    </r>
  </si>
  <si>
    <r>
      <t>The mortgage administrator administered non-qualified syndicated mortgages.</t>
    </r>
    <r>
      <rPr>
        <vertAlign val="superscript"/>
        <sz val="12"/>
        <rFont val="Arial"/>
        <family val="2"/>
      </rPr>
      <t>NB2</t>
    </r>
  </si>
  <si>
    <r>
      <t>The mortgage administrator operated a MIC during the reporting period.</t>
    </r>
    <r>
      <rPr>
        <vertAlign val="superscript"/>
        <sz val="12"/>
        <rFont val="Arial"/>
        <family val="2"/>
      </rPr>
      <t>NB1</t>
    </r>
  </si>
  <si>
    <t>NB1: In 2017 the number question was revised to, "Did the administrator manage a MIC during the reporting period?</t>
  </si>
  <si>
    <t>NB2: In 2017 the number does not include the mortgage administrators who reported qualified syndicated mortgages.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</si>
</sst>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
  </numFmts>
  <fonts count="31" x14ac:knownFonts="1">
    <font>
      <sz val="11"/>
      <color theme="1"/>
      <name val="Calibri"/>
      <family val="2"/>
      <scheme val="minor"/>
    </font>
    <font>
      <sz val="11"/>
      <color theme="1"/>
      <name val="Calibri"/>
      <family val="2"/>
      <scheme val="minor"/>
    </font>
    <font>
      <u/>
      <sz val="10"/>
      <color rgb="FF008080"/>
      <name val="Calibri"/>
      <family val="2"/>
      <scheme val="minor"/>
    </font>
    <font>
      <sz val="10"/>
      <color theme="1"/>
      <name val="Calibri"/>
      <family val="2"/>
      <scheme val="minor"/>
    </font>
    <font>
      <u/>
      <sz val="11"/>
      <color theme="10"/>
      <name val="Calibri"/>
      <family val="2"/>
      <scheme val="minor"/>
    </font>
    <font>
      <sz val="10"/>
      <name val="Calibri"/>
      <family val="2"/>
      <scheme val="minor"/>
    </font>
    <font>
      <u/>
      <sz val="10"/>
      <name val="Calibri"/>
      <family val="2"/>
      <scheme val="minor"/>
    </font>
    <font>
      <sz val="11"/>
      <name val="Calibri"/>
      <family val="2"/>
      <scheme val="minor"/>
    </font>
    <font>
      <u/>
      <sz val="10"/>
      <color theme="10"/>
      <name val="Calibri"/>
      <family val="2"/>
      <scheme val="minor"/>
    </font>
    <font>
      <sz val="12"/>
      <color theme="1"/>
      <name val="Arial"/>
      <family val="2"/>
    </font>
    <font>
      <sz val="12"/>
      <color rgb="FF000000"/>
      <name val="Arial"/>
      <family val="2"/>
    </font>
    <font>
      <sz val="12"/>
      <color theme="1"/>
      <name val="Arial"/>
      <family val="2"/>
    </font>
    <font>
      <sz val="10"/>
      <name val="Arial"/>
      <family val="2"/>
    </font>
    <font>
      <sz val="10"/>
      <color rgb="FF0563C1"/>
      <name val="Arial"/>
      <family val="2"/>
    </font>
    <font>
      <sz val="10"/>
      <color rgb="FF008080"/>
      <name val="Arial"/>
      <family val="2"/>
    </font>
    <font>
      <b/>
      <sz val="12"/>
      <name val="Arial"/>
      <family val="2"/>
    </font>
    <font>
      <sz val="12"/>
      <name val="Arial"/>
      <family val="2"/>
    </font>
    <font>
      <b/>
      <sz val="14"/>
      <color theme="1"/>
      <name val="Arial"/>
      <family val="2"/>
    </font>
    <font>
      <b/>
      <sz val="12"/>
      <color theme="0"/>
      <name val="Arial"/>
      <family val="2"/>
    </font>
    <font>
      <vertAlign val="superscript"/>
      <sz val="10"/>
      <color rgb="FF000AAA"/>
      <name val="Arial"/>
      <family val="2"/>
    </font>
    <font>
      <u/>
      <vertAlign val="superscript"/>
      <sz val="12"/>
      <color rgb="FF000AAA"/>
      <name val="Arial"/>
      <family val="2"/>
    </font>
    <font>
      <b/>
      <sz val="12"/>
      <color rgb="FF000000"/>
      <name val="Arial"/>
      <family val="2"/>
    </font>
    <font>
      <b/>
      <sz val="14"/>
      <name val="Arial"/>
      <family val="2"/>
    </font>
    <font>
      <vertAlign val="superscript"/>
      <sz val="12"/>
      <name val="Arial"/>
      <family val="2"/>
    </font>
    <font>
      <sz val="9"/>
      <color indexed="81"/>
      <name val="Tahoma"/>
      <charset val="1"/>
    </font>
    <font>
      <b/>
      <sz val="9"/>
      <color indexed="81"/>
      <name val="Tahoma"/>
      <charset val="1"/>
    </font>
    <font>
      <sz val="12"/>
      <color rgb="FFFF0000"/>
      <name val="Arial"/>
      <family val="2"/>
    </font>
    <font>
      <sz val="11"/>
      <name val="Arial"/>
      <family val="2"/>
    </font>
    <font>
      <b/>
      <sz val="12"/>
      <color rgb="FFFFFFFF"/>
      <name val="Arial"/>
      <family val="2"/>
    </font>
    <font>
      <b/>
      <sz val="12"/>
      <color rgb="FF000000"/>
      <name val="Arial"/>
    </font>
    <font>
      <u/>
      <vertAlign val="superscript"/>
      <sz val="12"/>
      <color rgb="FF000AAA"/>
      <name val="Arial"/>
    </font>
  </fonts>
  <fills count="13">
    <fill>
      <patternFill patternType="none"/>
    </fill>
    <fill>
      <patternFill patternType="gray125"/>
    </fill>
    <fill>
      <patternFill patternType="solid">
        <fgColor rgb="FFFAEFCD"/>
        <bgColor indexed="64"/>
      </patternFill>
    </fill>
    <fill>
      <patternFill patternType="solid">
        <fgColor theme="0"/>
        <bgColor indexed="64"/>
      </patternFill>
    </fill>
    <fill>
      <patternFill patternType="solid">
        <fgColor rgb="FFF0F0F0"/>
        <bgColor indexed="64"/>
      </patternFill>
    </fill>
    <fill>
      <patternFill patternType="solid">
        <fgColor rgb="FFD6E8E5"/>
        <bgColor indexed="64"/>
      </patternFill>
    </fill>
    <fill>
      <patternFill patternType="solid">
        <fgColor rgb="FFE8F1F0"/>
        <bgColor indexed="64"/>
      </patternFill>
    </fill>
    <fill>
      <patternFill patternType="solid">
        <fgColor rgb="FF097F9E"/>
        <bgColor indexed="64"/>
      </patternFill>
    </fill>
    <fill>
      <patternFill patternType="solid">
        <fgColor rgb="FFFFDB6C"/>
        <bgColor indexed="64"/>
      </patternFill>
    </fill>
    <fill>
      <patternFill patternType="solid">
        <fgColor rgb="FF000066"/>
        <bgColor indexed="64"/>
      </patternFill>
    </fill>
    <fill>
      <patternFill patternType="solid">
        <fgColor theme="2"/>
        <bgColor indexed="64"/>
      </patternFill>
    </fill>
    <fill>
      <patternFill patternType="solid">
        <fgColor rgb="FFFFABAB"/>
        <bgColor indexed="64"/>
      </patternFill>
    </fill>
    <fill>
      <patternFill patternType="solid">
        <fgColor theme="0" tint="-4.9989318521683403E-2"/>
        <bgColor indexed="64"/>
      </patternFill>
    </fill>
  </fills>
  <borders count="55">
    <border>
      <left/>
      <right/>
      <top/>
      <bottom/>
      <diagonal/>
    </border>
    <border>
      <left style="thin">
        <color indexed="64"/>
      </left>
      <right/>
      <top style="thin">
        <color indexed="64"/>
      </top>
      <bottom/>
      <diagonal/>
    </border>
    <border>
      <left/>
      <right/>
      <top/>
      <bottom style="thin">
        <color theme="0"/>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style="thin">
        <color theme="0"/>
      </left>
      <right style="thin">
        <color indexed="64"/>
      </right>
      <top/>
      <bottom/>
      <diagonal/>
    </border>
    <border>
      <left/>
      <right style="thin">
        <color theme="0"/>
      </right>
      <top style="thin">
        <color indexed="64"/>
      </top>
      <bottom/>
      <diagonal/>
    </border>
    <border>
      <left/>
      <right style="thin">
        <color rgb="FFF0F0F0"/>
      </right>
      <top/>
      <bottom/>
      <diagonal/>
    </border>
    <border>
      <left style="thin">
        <color rgb="FFF0F0F0"/>
      </left>
      <right/>
      <top/>
      <bottom/>
      <diagonal/>
    </border>
    <border>
      <left style="thin">
        <color rgb="FFF0F0F0"/>
      </left>
      <right style="thin">
        <color rgb="FFF0F0F0"/>
      </right>
      <top/>
      <bottom/>
      <diagonal/>
    </border>
    <border>
      <left style="thin">
        <color rgb="FFF0F0F0"/>
      </left>
      <right style="thin">
        <color indexed="64"/>
      </right>
      <top/>
      <bottom/>
      <diagonal/>
    </border>
    <border>
      <left style="thin">
        <color rgb="FFFFFFFF"/>
      </left>
      <right/>
      <top/>
      <bottom/>
      <diagonal/>
    </border>
    <border>
      <left style="thin">
        <color rgb="FFFFFFFF"/>
      </left>
      <right style="thin">
        <color rgb="FFFFFFFF"/>
      </right>
      <top/>
      <bottom/>
      <diagonal/>
    </border>
    <border>
      <left style="thin">
        <color rgb="FFFFFFFF"/>
      </left>
      <right style="thin">
        <color indexed="64"/>
      </right>
      <top/>
      <bottom/>
      <diagonal/>
    </border>
    <border>
      <left/>
      <right style="thin">
        <color rgb="FFFFFFFF"/>
      </right>
      <top/>
      <bottom/>
      <diagonal/>
    </border>
    <border>
      <left style="thin">
        <color rgb="FFFFFFFF"/>
      </left>
      <right/>
      <top/>
      <bottom style="thin">
        <color indexed="64"/>
      </bottom>
      <diagonal/>
    </border>
    <border>
      <left style="thin">
        <color rgb="FFFFFFFF"/>
      </left>
      <right style="thin">
        <color rgb="FFFFFFFF"/>
      </right>
      <top/>
      <bottom style="thin">
        <color indexed="64"/>
      </bottom>
      <diagonal/>
    </border>
    <border>
      <left style="thin">
        <color rgb="FFFFFFFF"/>
      </left>
      <right style="thin">
        <color indexed="64"/>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diagonal/>
    </border>
    <border>
      <left style="thin">
        <color indexed="64"/>
      </left>
      <right style="thin">
        <color rgb="FFF0F0F0"/>
      </right>
      <top/>
      <bottom/>
      <diagonal/>
    </border>
    <border>
      <left style="thin">
        <color theme="0"/>
      </left>
      <right/>
      <top style="thin">
        <color indexed="64"/>
      </top>
      <bottom/>
      <diagonal/>
    </border>
    <border>
      <left style="thin">
        <color rgb="FFF0F0F0"/>
      </left>
      <right/>
      <top/>
      <bottom style="thin">
        <color indexed="64"/>
      </bottom>
      <diagonal/>
    </border>
    <border>
      <left style="thin">
        <color rgb="FFF0F0F0"/>
      </left>
      <right style="thin">
        <color rgb="FFF0F0F0"/>
      </right>
      <top/>
      <bottom style="thin">
        <color indexed="64"/>
      </bottom>
      <diagonal/>
    </border>
    <border>
      <left style="thin">
        <color rgb="FFF0F0F0"/>
      </left>
      <right style="thin">
        <color indexed="64"/>
      </right>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indexed="64"/>
      </right>
      <top/>
      <bottom style="thin">
        <color indexed="64"/>
      </bottom>
      <diagonal/>
    </border>
    <border>
      <left/>
      <right style="thin">
        <color indexed="64"/>
      </right>
      <top/>
      <bottom style="thin">
        <color indexed="64"/>
      </bottom>
      <diagonal/>
    </border>
    <border>
      <left style="thin">
        <color theme="0"/>
      </left>
      <right style="thin">
        <color theme="0"/>
      </right>
      <top/>
      <bottom style="thin">
        <color indexed="64"/>
      </bottom>
      <diagonal/>
    </border>
    <border>
      <left style="thin">
        <color rgb="FFF0F0F0"/>
      </left>
      <right/>
      <top style="thin">
        <color rgb="FFF0F0F0"/>
      </top>
      <bottom/>
      <diagonal/>
    </border>
    <border>
      <left/>
      <right style="thin">
        <color indexed="64"/>
      </right>
      <top style="thin">
        <color theme="0"/>
      </top>
      <bottom/>
      <diagonal/>
    </border>
    <border>
      <left/>
      <right/>
      <top style="thin">
        <color theme="0"/>
      </top>
      <bottom/>
      <diagonal/>
    </border>
    <border>
      <left/>
      <right style="thin">
        <color indexed="64"/>
      </right>
      <top/>
      <bottom style="thin">
        <color theme="0"/>
      </bottom>
      <diagonal/>
    </border>
    <border>
      <left style="thin">
        <color theme="0"/>
      </left>
      <right/>
      <top/>
      <bottom style="thin">
        <color theme="0"/>
      </bottom>
      <diagonal/>
    </border>
    <border>
      <left style="thin">
        <color theme="0"/>
      </left>
      <right/>
      <top style="thin">
        <color theme="0"/>
      </top>
      <bottom/>
      <diagonal/>
    </border>
    <border>
      <left style="thin">
        <color rgb="FFF0F0F0"/>
      </left>
      <right/>
      <top style="thin">
        <color theme="0"/>
      </top>
      <bottom/>
      <diagonal/>
    </border>
    <border>
      <left/>
      <right style="thin">
        <color rgb="FFF0F0F0"/>
      </right>
      <top/>
      <bottom style="thin">
        <color indexed="64"/>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indexed="64"/>
      </left>
      <right/>
      <top style="thin">
        <color theme="0"/>
      </top>
      <bottom/>
      <diagonal/>
    </border>
    <border>
      <left/>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rgb="FFF0F0F0"/>
      </right>
      <top style="thin">
        <color theme="0"/>
      </top>
      <bottom style="thin">
        <color theme="0"/>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cellStyleXfs>
  <cellXfs count="574">
    <xf numFmtId="0" fontId="0" fillId="0" borderId="0" xfId="0"/>
    <xf numFmtId="0" fontId="3" fillId="0" borderId="0" xfId="0" applyFont="1"/>
    <xf numFmtId="0" fontId="8" fillId="0" borderId="0" xfId="3" applyFont="1" applyAlignment="1">
      <alignment vertical="center"/>
    </xf>
    <xf numFmtId="0" fontId="5" fillId="0" borderId="0" xfId="0" applyFont="1" applyAlignment="1">
      <alignment horizontal="right"/>
    </xf>
    <xf numFmtId="0" fontId="5" fillId="0" borderId="0" xfId="0" applyFont="1" applyAlignment="1">
      <alignment horizontal="left"/>
    </xf>
    <xf numFmtId="0" fontId="2" fillId="0" borderId="0" xfId="0" applyFont="1" applyAlignment="1">
      <alignment vertical="center"/>
    </xf>
    <xf numFmtId="0" fontId="5" fillId="0" borderId="0" xfId="0" applyFont="1"/>
    <xf numFmtId="0" fontId="6" fillId="0" borderId="0" xfId="3" applyFont="1" applyFill="1" applyAlignment="1">
      <alignment vertical="center"/>
    </xf>
    <xf numFmtId="0" fontId="0" fillId="0" borderId="2" xfId="0" applyBorder="1"/>
    <xf numFmtId="0" fontId="7" fillId="0" borderId="0" xfId="0" applyFont="1"/>
    <xf numFmtId="0" fontId="9" fillId="0" borderId="0" xfId="0" applyFont="1"/>
    <xf numFmtId="0" fontId="9" fillId="0" borderId="0" xfId="0" applyFont="1" applyAlignment="1">
      <alignment horizontal="left" vertical="top" wrapText="1"/>
    </xf>
    <xf numFmtId="0" fontId="15" fillId="6" borderId="11"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6" fillId="0" borderId="0" xfId="0" applyFont="1" applyBorder="1" applyAlignment="1">
      <alignment vertical="center"/>
    </xf>
    <xf numFmtId="9" fontId="16" fillId="0" borderId="0" xfId="0" applyNumberFormat="1" applyFont="1" applyBorder="1" applyAlignment="1">
      <alignment vertical="center"/>
    </xf>
    <xf numFmtId="9" fontId="16" fillId="4" borderId="0" xfId="0" applyNumberFormat="1" applyFont="1" applyFill="1" applyBorder="1" applyAlignment="1">
      <alignment vertical="center"/>
    </xf>
    <xf numFmtId="0" fontId="16" fillId="0" borderId="15" xfId="0" applyFont="1" applyBorder="1" applyAlignment="1">
      <alignment vertical="center"/>
    </xf>
    <xf numFmtId="9" fontId="16" fillId="0" borderId="15" xfId="0" applyNumberFormat="1" applyFont="1" applyBorder="1" applyAlignment="1">
      <alignment vertical="center"/>
    </xf>
    <xf numFmtId="9" fontId="16" fillId="0" borderId="15" xfId="0" applyNumberFormat="1" applyFont="1" applyBorder="1" applyAlignment="1">
      <alignment vertical="center" wrapText="1"/>
    </xf>
    <xf numFmtId="9" fontId="16" fillId="0" borderId="16" xfId="0" applyNumberFormat="1" applyFont="1" applyBorder="1" applyAlignment="1">
      <alignment vertical="center" wrapText="1"/>
    </xf>
    <xf numFmtId="0" fontId="16" fillId="0" borderId="16" xfId="0" applyFont="1" applyBorder="1" applyAlignment="1">
      <alignment vertical="center"/>
    </xf>
    <xf numFmtId="9" fontId="16" fillId="0" borderId="16" xfId="0" applyNumberFormat="1" applyFont="1" applyBorder="1" applyAlignment="1">
      <alignment vertical="center"/>
    </xf>
    <xf numFmtId="9" fontId="16" fillId="0" borderId="17" xfId="0" applyNumberFormat="1" applyFont="1" applyBorder="1" applyAlignment="1">
      <alignment vertical="center" wrapText="1"/>
    </xf>
    <xf numFmtId="9" fontId="16" fillId="4" borderId="18" xfId="0" applyNumberFormat="1" applyFont="1" applyFill="1" applyBorder="1" applyAlignment="1">
      <alignment vertical="center" wrapText="1"/>
    </xf>
    <xf numFmtId="0" fontId="16" fillId="4" borderId="18" xfId="0" applyFont="1" applyFill="1" applyBorder="1" applyAlignment="1">
      <alignment vertical="center"/>
    </xf>
    <xf numFmtId="9" fontId="16" fillId="4" borderId="18" xfId="0" applyNumberFormat="1" applyFont="1" applyFill="1" applyBorder="1" applyAlignment="1">
      <alignment vertical="center"/>
    </xf>
    <xf numFmtId="0" fontId="16" fillId="4" borderId="19" xfId="0" applyFont="1" applyFill="1" applyBorder="1" applyAlignment="1">
      <alignment vertical="center"/>
    </xf>
    <xf numFmtId="9" fontId="16" fillId="4" borderId="20" xfId="0" applyNumberFormat="1" applyFont="1" applyFill="1" applyBorder="1" applyAlignment="1">
      <alignment vertical="center" wrapText="1"/>
    </xf>
    <xf numFmtId="9" fontId="16" fillId="4" borderId="19" xfId="0" applyNumberFormat="1" applyFont="1" applyFill="1" applyBorder="1" applyAlignment="1">
      <alignment vertical="center"/>
    </xf>
    <xf numFmtId="9" fontId="16" fillId="4" borderId="19" xfId="0" applyNumberFormat="1" applyFont="1" applyFill="1" applyBorder="1" applyAlignment="1">
      <alignment vertical="center" wrapText="1"/>
    </xf>
    <xf numFmtId="0" fontId="15" fillId="7" borderId="25" xfId="0" applyFont="1" applyFill="1" applyBorder="1" applyAlignment="1">
      <alignment horizontal="center" vertical="center" wrapText="1"/>
    </xf>
    <xf numFmtId="0" fontId="15" fillId="5" borderId="26" xfId="0" applyFont="1" applyFill="1" applyBorder="1" applyAlignment="1">
      <alignment horizontal="left" vertical="center" wrapText="1"/>
    </xf>
    <xf numFmtId="0" fontId="15" fillId="8" borderId="6" xfId="0" applyFont="1" applyFill="1" applyBorder="1" applyAlignment="1">
      <alignment vertical="center"/>
    </xf>
    <xf numFmtId="9" fontId="16" fillId="2" borderId="22" xfId="0" applyNumberFormat="1" applyFont="1" applyFill="1" applyBorder="1" applyAlignment="1">
      <alignment vertical="center" wrapText="1"/>
    </xf>
    <xf numFmtId="0" fontId="16" fillId="2" borderId="22" xfId="0" applyFont="1" applyFill="1" applyBorder="1" applyAlignment="1">
      <alignment horizontal="right" vertical="center"/>
    </xf>
    <xf numFmtId="9" fontId="16" fillId="2" borderId="23" xfId="0" applyNumberFormat="1" applyFont="1" applyFill="1" applyBorder="1" applyAlignment="1">
      <alignment vertical="center"/>
    </xf>
    <xf numFmtId="9" fontId="16" fillId="2" borderId="8" xfId="0" applyNumberFormat="1" applyFont="1" applyFill="1" applyBorder="1" applyAlignment="1">
      <alignment vertical="center" wrapText="1"/>
    </xf>
    <xf numFmtId="9" fontId="16" fillId="2" borderId="22" xfId="0" applyNumberFormat="1" applyFont="1" applyFill="1" applyBorder="1" applyAlignment="1">
      <alignment vertical="center"/>
    </xf>
    <xf numFmtId="9" fontId="10" fillId="4" borderId="0" xfId="0" applyNumberFormat="1" applyFont="1" applyFill="1" applyBorder="1" applyAlignment="1">
      <alignment horizontal="right" vertical="center"/>
    </xf>
    <xf numFmtId="0" fontId="15" fillId="5" borderId="12" xfId="0" applyFont="1" applyFill="1" applyBorder="1" applyAlignment="1">
      <alignment horizontal="center" vertical="center"/>
    </xf>
    <xf numFmtId="9" fontId="10" fillId="4" borderId="9" xfId="0" applyNumberFormat="1" applyFont="1" applyFill="1" applyBorder="1" applyAlignment="1">
      <alignment vertical="center"/>
    </xf>
    <xf numFmtId="3" fontId="10" fillId="4" borderId="9" xfId="0" applyNumberFormat="1" applyFont="1" applyFill="1" applyBorder="1" applyAlignment="1">
      <alignment horizontal="right" vertical="center" wrapText="1"/>
    </xf>
    <xf numFmtId="9" fontId="10" fillId="4" borderId="12" xfId="0" applyNumberFormat="1" applyFont="1" applyFill="1" applyBorder="1" applyAlignment="1">
      <alignment horizontal="right" vertical="center"/>
    </xf>
    <xf numFmtId="0" fontId="10" fillId="0" borderId="15" xfId="0" applyFont="1" applyBorder="1" applyAlignment="1">
      <alignment horizontal="right" vertical="center" wrapText="1"/>
    </xf>
    <xf numFmtId="9" fontId="10" fillId="0" borderId="17" xfId="0" applyNumberFormat="1" applyFont="1" applyBorder="1" applyAlignment="1">
      <alignment horizontal="right" vertical="center"/>
    </xf>
    <xf numFmtId="9" fontId="10" fillId="0" borderId="30" xfId="0" applyNumberFormat="1" applyFont="1" applyBorder="1" applyAlignment="1">
      <alignment vertical="center"/>
    </xf>
    <xf numFmtId="6" fontId="10" fillId="0" borderId="29" xfId="0" applyNumberFormat="1" applyFont="1" applyBorder="1" applyAlignment="1">
      <alignment horizontal="right" vertical="center" wrapText="1"/>
    </xf>
    <xf numFmtId="9" fontId="10" fillId="0" borderId="31" xfId="0" applyNumberFormat="1" applyFont="1" applyBorder="1" applyAlignment="1">
      <alignment horizontal="right" vertical="center"/>
    </xf>
    <xf numFmtId="0" fontId="10" fillId="0" borderId="16" xfId="0" applyFont="1" applyBorder="1" applyAlignment="1">
      <alignment horizontal="right" vertical="center" wrapText="1"/>
    </xf>
    <xf numFmtId="6" fontId="10" fillId="0" borderId="16" xfId="0" applyNumberFormat="1" applyFont="1" applyBorder="1" applyAlignment="1">
      <alignment horizontal="right" vertical="center" wrapText="1"/>
    </xf>
    <xf numFmtId="9" fontId="16" fillId="0" borderId="15" xfId="0" applyNumberFormat="1" applyFont="1" applyBorder="1" applyAlignment="1">
      <alignment vertical="center"/>
    </xf>
    <xf numFmtId="0" fontId="16" fillId="4" borderId="18" xfId="0" applyFont="1" applyFill="1" applyBorder="1" applyAlignment="1">
      <alignment vertical="center"/>
    </xf>
    <xf numFmtId="0" fontId="16" fillId="0" borderId="15" xfId="0" applyFont="1" applyBorder="1" applyAlignment="1">
      <alignment vertical="center"/>
    </xf>
    <xf numFmtId="9" fontId="16" fillId="4" borderId="18" xfId="0" applyNumberFormat="1" applyFont="1" applyFill="1" applyBorder="1" applyAlignment="1">
      <alignment vertical="center"/>
    </xf>
    <xf numFmtId="9" fontId="16" fillId="4" borderId="0" xfId="0" applyNumberFormat="1" applyFont="1" applyFill="1" applyBorder="1" applyAlignment="1">
      <alignment vertical="center"/>
    </xf>
    <xf numFmtId="9" fontId="16" fillId="0" borderId="0" xfId="0" applyNumberFormat="1" applyFont="1" applyBorder="1" applyAlignment="1">
      <alignment vertical="center"/>
    </xf>
    <xf numFmtId="0" fontId="16" fillId="2" borderId="22" xfId="0" applyFont="1" applyFill="1" applyBorder="1" applyAlignment="1">
      <alignment horizontal="right" vertical="center"/>
    </xf>
    <xf numFmtId="9" fontId="16" fillId="2" borderId="22" xfId="0" applyNumberFormat="1" applyFont="1" applyFill="1" applyBorder="1" applyAlignment="1">
      <alignment vertical="center"/>
    </xf>
    <xf numFmtId="0" fontId="16" fillId="0" borderId="0" xfId="0" applyFont="1" applyBorder="1" applyAlignment="1">
      <alignment vertical="center" wrapText="1"/>
    </xf>
    <xf numFmtId="9" fontId="16" fillId="0" borderId="15" xfId="0" applyNumberFormat="1" applyFont="1" applyBorder="1" applyAlignment="1">
      <alignment vertical="center" wrapText="1"/>
    </xf>
    <xf numFmtId="9" fontId="16" fillId="0" borderId="0" xfId="0" applyNumberFormat="1" applyFont="1" applyBorder="1" applyAlignment="1">
      <alignment vertical="center" wrapText="1"/>
    </xf>
    <xf numFmtId="0" fontId="16" fillId="4" borderId="9" xfId="0" applyFont="1" applyFill="1" applyBorder="1" applyAlignment="1">
      <alignment vertical="center"/>
    </xf>
    <xf numFmtId="0" fontId="16" fillId="0" borderId="0" xfId="0" applyFont="1" applyBorder="1" applyAlignment="1">
      <alignment vertical="center"/>
    </xf>
    <xf numFmtId="0" fontId="15" fillId="5" borderId="0"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9" xfId="0" applyFont="1" applyFill="1" applyBorder="1" applyAlignment="1">
      <alignment horizontal="center" vertical="center"/>
    </xf>
    <xf numFmtId="0" fontId="10" fillId="0" borderId="15" xfId="0" applyFont="1" applyBorder="1" applyAlignment="1">
      <alignment horizontal="right" vertical="center" wrapText="1"/>
    </xf>
    <xf numFmtId="9" fontId="10" fillId="0" borderId="15" xfId="0" applyNumberFormat="1" applyFont="1" applyBorder="1" applyAlignment="1">
      <alignment horizontal="right" vertical="center"/>
    </xf>
    <xf numFmtId="9" fontId="10" fillId="4" borderId="9" xfId="0" applyNumberFormat="1" applyFont="1" applyFill="1" applyBorder="1" applyAlignment="1">
      <alignment horizontal="right" vertical="center"/>
    </xf>
    <xf numFmtId="9" fontId="10" fillId="0" borderId="15" xfId="0" applyNumberFormat="1" applyFont="1" applyBorder="1" applyAlignment="1">
      <alignment vertical="center"/>
    </xf>
    <xf numFmtId="9" fontId="10" fillId="0" borderId="16" xfId="0" applyNumberFormat="1" applyFont="1" applyBorder="1" applyAlignment="1">
      <alignment vertical="center"/>
    </xf>
    <xf numFmtId="9" fontId="10" fillId="0" borderId="5" xfId="0" applyNumberFormat="1" applyFont="1" applyBorder="1" applyAlignment="1">
      <alignment horizontal="right" vertical="center"/>
    </xf>
    <xf numFmtId="9" fontId="10" fillId="4" borderId="8" xfId="0" applyNumberFormat="1" applyFont="1" applyFill="1" applyBorder="1" applyAlignment="1">
      <alignment horizontal="right" vertical="center"/>
    </xf>
    <xf numFmtId="6" fontId="10" fillId="4" borderId="9" xfId="0" applyNumberFormat="1" applyFont="1" applyFill="1" applyBorder="1" applyAlignment="1">
      <alignment horizontal="right" vertical="center" wrapText="1"/>
    </xf>
    <xf numFmtId="6" fontId="10" fillId="4" borderId="32" xfId="0" applyNumberFormat="1" applyFont="1" applyFill="1" applyBorder="1" applyAlignment="1">
      <alignment horizontal="right" vertical="center" wrapText="1"/>
    </xf>
    <xf numFmtId="9" fontId="10" fillId="4" borderId="34" xfId="0" applyNumberFormat="1" applyFont="1" applyFill="1" applyBorder="1" applyAlignment="1">
      <alignment horizontal="right" vertical="center"/>
    </xf>
    <xf numFmtId="0" fontId="16" fillId="0" borderId="0" xfId="0" applyFont="1" applyBorder="1" applyAlignment="1">
      <alignment horizontal="right" vertical="center" wrapText="1"/>
    </xf>
    <xf numFmtId="9" fontId="16" fillId="0" borderId="0" xfId="0" applyNumberFormat="1" applyFont="1" applyBorder="1" applyAlignment="1">
      <alignment horizontal="right" vertical="center"/>
    </xf>
    <xf numFmtId="9" fontId="16" fillId="0" borderId="5" xfId="0" applyNumberFormat="1" applyFont="1" applyBorder="1" applyAlignment="1">
      <alignment horizontal="right" vertical="center"/>
    </xf>
    <xf numFmtId="9" fontId="16" fillId="0" borderId="5" xfId="0" applyNumberFormat="1" applyFont="1" applyBorder="1" applyAlignment="1">
      <alignment horizontal="right" vertical="center" wrapText="1"/>
    </xf>
    <xf numFmtId="0" fontId="15" fillId="5" borderId="0" xfId="0" applyFont="1" applyFill="1" applyBorder="1" applyAlignment="1">
      <alignment horizontal="center" vertical="center"/>
    </xf>
    <xf numFmtId="0" fontId="15" fillId="5" borderId="5" xfId="0" applyFont="1" applyFill="1" applyBorder="1" applyAlignment="1">
      <alignment horizontal="center" vertical="center"/>
    </xf>
    <xf numFmtId="3" fontId="16" fillId="2" borderId="0" xfId="0" applyNumberFormat="1" applyFont="1" applyFill="1" applyBorder="1" applyAlignment="1">
      <alignment horizontal="right" vertical="center" wrapText="1"/>
    </xf>
    <xf numFmtId="9" fontId="16" fillId="2" borderId="5" xfId="0" applyNumberFormat="1" applyFont="1" applyFill="1" applyBorder="1" applyAlignment="1">
      <alignment horizontal="right" vertical="center"/>
    </xf>
    <xf numFmtId="0" fontId="16" fillId="4" borderId="0" xfId="0" applyFont="1" applyFill="1" applyBorder="1" applyAlignment="1">
      <alignment horizontal="right" vertical="center" wrapText="1"/>
    </xf>
    <xf numFmtId="9" fontId="16" fillId="4" borderId="0" xfId="0" applyNumberFormat="1" applyFont="1" applyFill="1" applyBorder="1" applyAlignment="1">
      <alignment horizontal="right" vertical="center"/>
    </xf>
    <xf numFmtId="0" fontId="15" fillId="5" borderId="11" xfId="0" applyFont="1" applyFill="1" applyBorder="1" applyAlignment="1">
      <alignment horizontal="center" vertical="center" wrapText="1"/>
    </xf>
    <xf numFmtId="3" fontId="16" fillId="2" borderId="9" xfId="0" applyNumberFormat="1" applyFont="1" applyFill="1" applyBorder="1" applyAlignment="1">
      <alignment horizontal="right" vertical="center" wrapText="1"/>
    </xf>
    <xf numFmtId="0" fontId="16" fillId="4" borderId="9" xfId="0" applyFont="1" applyFill="1" applyBorder="1" applyAlignment="1">
      <alignment horizontal="right" vertical="center" wrapText="1"/>
    </xf>
    <xf numFmtId="9" fontId="16" fillId="4" borderId="9" xfId="0" applyNumberFormat="1" applyFont="1" applyFill="1" applyBorder="1" applyAlignment="1">
      <alignment vertical="center"/>
    </xf>
    <xf numFmtId="9" fontId="16" fillId="4" borderId="12" xfId="0" applyNumberFormat="1" applyFont="1" applyFill="1" applyBorder="1" applyAlignment="1">
      <alignment horizontal="right" vertical="center"/>
    </xf>
    <xf numFmtId="9" fontId="16" fillId="2" borderId="9" xfId="0" applyNumberFormat="1" applyFont="1" applyFill="1" applyBorder="1" applyAlignment="1">
      <alignment vertical="center"/>
    </xf>
    <xf numFmtId="9" fontId="16" fillId="2" borderId="12" xfId="0" applyNumberFormat="1" applyFont="1" applyFill="1" applyBorder="1" applyAlignment="1">
      <alignment horizontal="right" vertical="center"/>
    </xf>
    <xf numFmtId="0" fontId="16" fillId="4" borderId="11" xfId="0" applyFont="1" applyFill="1" applyBorder="1" applyAlignment="1">
      <alignment horizontal="right" vertical="center" wrapText="1"/>
    </xf>
    <xf numFmtId="3" fontId="16" fillId="2" borderId="11" xfId="0" applyNumberFormat="1" applyFont="1" applyFill="1" applyBorder="1" applyAlignment="1">
      <alignment horizontal="right" vertical="center" wrapText="1"/>
    </xf>
    <xf numFmtId="9" fontId="16" fillId="2" borderId="11" xfId="0" applyNumberFormat="1" applyFont="1" applyFill="1" applyBorder="1" applyAlignment="1">
      <alignment vertical="center"/>
    </xf>
    <xf numFmtId="0" fontId="16" fillId="2" borderId="9" xfId="0" applyFont="1" applyFill="1" applyBorder="1" applyAlignment="1">
      <alignment horizontal="right" vertical="center" wrapText="1"/>
    </xf>
    <xf numFmtId="3" fontId="16" fillId="2" borderId="32" xfId="0" applyNumberFormat="1" applyFont="1" applyFill="1" applyBorder="1" applyAlignment="1">
      <alignment horizontal="right" vertical="center" wrapText="1"/>
    </xf>
    <xf numFmtId="9" fontId="16" fillId="2" borderId="32" xfId="0" applyNumberFormat="1" applyFont="1" applyFill="1" applyBorder="1" applyAlignment="1">
      <alignment vertical="center" wrapText="1"/>
    </xf>
    <xf numFmtId="3" fontId="16" fillId="2" borderId="36" xfId="0" applyNumberFormat="1" applyFont="1" applyFill="1" applyBorder="1" applyAlignment="1">
      <alignment horizontal="right" vertical="center" wrapText="1"/>
    </xf>
    <xf numFmtId="9" fontId="16" fillId="2" borderId="34" xfId="0" applyNumberFormat="1" applyFont="1" applyFill="1" applyBorder="1" applyAlignment="1">
      <alignment horizontal="right" vertical="center" wrapText="1"/>
    </xf>
    <xf numFmtId="9" fontId="16" fillId="4" borderId="9" xfId="0" applyNumberFormat="1" applyFont="1" applyFill="1" applyBorder="1" applyAlignment="1">
      <alignment vertical="center" wrapText="1"/>
    </xf>
    <xf numFmtId="9" fontId="16" fillId="4" borderId="12" xfId="0" applyNumberFormat="1" applyFont="1" applyFill="1" applyBorder="1" applyAlignment="1">
      <alignment horizontal="right" vertical="center" wrapText="1"/>
    </xf>
    <xf numFmtId="0" fontId="16" fillId="0" borderId="15" xfId="0" applyFont="1" applyBorder="1" applyAlignment="1">
      <alignment horizontal="right" vertical="center" wrapText="1"/>
    </xf>
    <xf numFmtId="9" fontId="16" fillId="0" borderId="17" xfId="0" applyNumberFormat="1" applyFont="1" applyBorder="1" applyAlignment="1">
      <alignment horizontal="right" vertical="center"/>
    </xf>
    <xf numFmtId="3" fontId="16" fillId="0" borderId="15" xfId="0" applyNumberFormat="1" applyFont="1" applyBorder="1" applyAlignment="1">
      <alignment horizontal="right" vertical="center" wrapText="1"/>
    </xf>
    <xf numFmtId="3" fontId="16" fillId="0" borderId="16" xfId="0" applyNumberFormat="1" applyFont="1" applyBorder="1" applyAlignment="1">
      <alignment horizontal="right" vertical="center" wrapText="1"/>
    </xf>
    <xf numFmtId="0" fontId="16" fillId="0" borderId="0" xfId="0" applyFont="1" applyBorder="1" applyAlignment="1">
      <alignment horizontal="right" vertical="center"/>
    </xf>
    <xf numFmtId="0" fontId="16" fillId="4" borderId="0" xfId="0" applyFont="1" applyFill="1" applyBorder="1" applyAlignment="1">
      <alignment horizontal="right" vertical="center"/>
    </xf>
    <xf numFmtId="3" fontId="16" fillId="2" borderId="0" xfId="0" applyNumberFormat="1" applyFont="1" applyFill="1" applyBorder="1" applyAlignment="1">
      <alignment horizontal="right" vertical="center"/>
    </xf>
    <xf numFmtId="9" fontId="16" fillId="2" borderId="0" xfId="0" applyNumberFormat="1" applyFont="1" applyFill="1" applyBorder="1" applyAlignment="1">
      <alignment horizontal="right" vertical="center"/>
    </xf>
    <xf numFmtId="3" fontId="16" fillId="2" borderId="8" xfId="0" applyNumberFormat="1" applyFont="1" applyFill="1" applyBorder="1" applyAlignment="1">
      <alignment horizontal="right" vertical="center"/>
    </xf>
    <xf numFmtId="0" fontId="16" fillId="4" borderId="9" xfId="0" applyFont="1" applyFill="1" applyBorder="1" applyAlignment="1">
      <alignment horizontal="right" vertical="center"/>
    </xf>
    <xf numFmtId="9" fontId="16" fillId="4" borderId="9" xfId="0" applyNumberFormat="1" applyFont="1" applyFill="1" applyBorder="1" applyAlignment="1">
      <alignment horizontal="right" vertical="center"/>
    </xf>
    <xf numFmtId="9" fontId="16" fillId="2" borderId="9" xfId="0" applyNumberFormat="1" applyFont="1" applyFill="1" applyBorder="1" applyAlignment="1">
      <alignment horizontal="right" vertical="center"/>
    </xf>
    <xf numFmtId="3" fontId="16" fillId="2" borderId="9" xfId="0" applyNumberFormat="1" applyFont="1" applyFill="1" applyBorder="1" applyAlignment="1">
      <alignment horizontal="right" vertical="center"/>
    </xf>
    <xf numFmtId="9" fontId="16" fillId="4" borderId="11" xfId="0" applyNumberFormat="1" applyFont="1" applyFill="1" applyBorder="1" applyAlignment="1">
      <alignment horizontal="right" vertical="center"/>
    </xf>
    <xf numFmtId="3" fontId="16" fillId="2" borderId="32" xfId="0" applyNumberFormat="1" applyFont="1" applyFill="1" applyBorder="1" applyAlignment="1">
      <alignment horizontal="right" vertical="center"/>
    </xf>
    <xf numFmtId="9" fontId="16" fillId="2" borderId="32" xfId="0" applyNumberFormat="1" applyFont="1" applyFill="1" applyBorder="1" applyAlignment="1">
      <alignment horizontal="right" vertical="center"/>
    </xf>
    <xf numFmtId="9" fontId="16" fillId="2" borderId="36" xfId="0" applyNumberFormat="1" applyFont="1" applyFill="1" applyBorder="1" applyAlignment="1">
      <alignment horizontal="right" vertical="center"/>
    </xf>
    <xf numFmtId="9" fontId="16" fillId="2" borderId="34" xfId="0" applyNumberFormat="1" applyFont="1" applyFill="1" applyBorder="1" applyAlignment="1">
      <alignment horizontal="right" vertical="center"/>
    </xf>
    <xf numFmtId="0" fontId="16" fillId="0" borderId="15" xfId="0" applyFont="1" applyBorder="1" applyAlignment="1">
      <alignment horizontal="right" vertical="center"/>
    </xf>
    <xf numFmtId="9" fontId="16" fillId="0" borderId="15" xfId="0" applyNumberFormat="1" applyFont="1" applyBorder="1" applyAlignment="1">
      <alignment horizontal="right" vertical="center"/>
    </xf>
    <xf numFmtId="9" fontId="16" fillId="0" borderId="16" xfId="0" applyNumberFormat="1" applyFont="1" applyBorder="1" applyAlignment="1">
      <alignment horizontal="right" vertical="center"/>
    </xf>
    <xf numFmtId="0" fontId="16" fillId="0" borderId="37" xfId="0" applyFont="1" applyBorder="1" applyAlignment="1">
      <alignment horizontal="right" vertical="center"/>
    </xf>
    <xf numFmtId="0" fontId="16" fillId="3" borderId="0" xfId="0" applyFont="1" applyFill="1" applyBorder="1" applyAlignment="1">
      <alignment horizontal="right" vertical="center" wrapText="1"/>
    </xf>
    <xf numFmtId="9" fontId="16" fillId="4" borderId="8" xfId="0" applyNumberFormat="1" applyFont="1" applyFill="1" applyBorder="1" applyAlignment="1">
      <alignment horizontal="right" vertical="center"/>
    </xf>
    <xf numFmtId="0" fontId="16" fillId="4" borderId="32" xfId="0" applyFont="1" applyFill="1" applyBorder="1" applyAlignment="1">
      <alignment horizontal="right" vertical="center" wrapText="1"/>
    </xf>
    <xf numFmtId="9" fontId="16" fillId="4" borderId="32" xfId="0" applyNumberFormat="1" applyFont="1" applyFill="1" applyBorder="1" applyAlignment="1">
      <alignment horizontal="right" vertical="center"/>
    </xf>
    <xf numFmtId="9" fontId="16" fillId="4" borderId="36" xfId="0" applyNumberFormat="1" applyFont="1" applyFill="1" applyBorder="1" applyAlignment="1">
      <alignment horizontal="right" vertical="center"/>
    </xf>
    <xf numFmtId="9" fontId="16" fillId="4" borderId="34" xfId="0" applyNumberFormat="1" applyFont="1" applyFill="1" applyBorder="1" applyAlignment="1">
      <alignment horizontal="right" vertical="center"/>
    </xf>
    <xf numFmtId="9" fontId="16" fillId="3" borderId="15" xfId="0" applyNumberFormat="1" applyFont="1" applyFill="1" applyBorder="1" applyAlignment="1">
      <alignment horizontal="right" vertical="center"/>
    </xf>
    <xf numFmtId="0" fontId="16" fillId="3" borderId="16" xfId="0" applyFont="1" applyFill="1" applyBorder="1" applyAlignment="1">
      <alignment horizontal="right" vertical="center" wrapText="1"/>
    </xf>
    <xf numFmtId="0" fontId="16" fillId="3" borderId="15" xfId="0" applyFont="1" applyFill="1" applyBorder="1" applyAlignment="1">
      <alignment horizontal="right" vertical="center" wrapText="1"/>
    </xf>
    <xf numFmtId="9" fontId="16" fillId="3" borderId="17" xfId="0" applyNumberFormat="1" applyFont="1" applyFill="1" applyBorder="1" applyAlignment="1">
      <alignment horizontal="right" vertical="center"/>
    </xf>
    <xf numFmtId="0" fontId="16" fillId="2" borderId="8" xfId="0" applyFont="1" applyFill="1" applyBorder="1" applyAlignment="1">
      <alignment horizontal="right" vertical="center" wrapText="1"/>
    </xf>
    <xf numFmtId="9" fontId="16" fillId="0" borderId="0" xfId="0" applyNumberFormat="1" applyFont="1" applyFill="1" applyBorder="1" applyAlignment="1">
      <alignment horizontal="right" vertical="center"/>
    </xf>
    <xf numFmtId="0" fontId="16" fillId="4" borderId="41" xfId="0" applyFont="1" applyFill="1" applyBorder="1" applyAlignment="1">
      <alignment horizontal="right" vertical="center" wrapText="1"/>
    </xf>
    <xf numFmtId="9" fontId="16" fillId="4" borderId="41" xfId="0" applyNumberFormat="1" applyFont="1" applyFill="1" applyBorder="1" applyAlignment="1">
      <alignment horizontal="right" vertical="center"/>
    </xf>
    <xf numFmtId="3" fontId="16" fillId="4" borderId="11" xfId="0" applyNumberFormat="1" applyFont="1" applyFill="1" applyBorder="1" applyAlignment="1">
      <alignment horizontal="right" vertical="center" wrapText="1"/>
    </xf>
    <xf numFmtId="0" fontId="16" fillId="0" borderId="16" xfId="0" applyFont="1" applyBorder="1" applyAlignment="1">
      <alignment horizontal="right" vertical="center" wrapText="1"/>
    </xf>
    <xf numFmtId="0" fontId="16" fillId="0" borderId="15" xfId="0" applyFont="1" applyFill="1" applyBorder="1" applyAlignment="1">
      <alignment horizontal="right" vertical="center" wrapText="1"/>
    </xf>
    <xf numFmtId="0" fontId="16" fillId="0" borderId="16" xfId="0" applyFont="1" applyFill="1" applyBorder="1" applyAlignment="1">
      <alignment horizontal="right" vertical="center" wrapText="1"/>
    </xf>
    <xf numFmtId="9" fontId="16" fillId="0" borderId="16" xfId="0" applyNumberFormat="1" applyFont="1" applyFill="1" applyBorder="1" applyAlignment="1">
      <alignment horizontal="right" vertical="center"/>
    </xf>
    <xf numFmtId="0" fontId="16" fillId="0" borderId="43" xfId="0" applyFont="1" applyBorder="1" applyAlignment="1">
      <alignment horizontal="right" vertical="center" wrapText="1"/>
    </xf>
    <xf numFmtId="9" fontId="16" fillId="0" borderId="43" xfId="0" applyNumberFormat="1" applyFont="1" applyBorder="1" applyAlignment="1">
      <alignment horizontal="right" vertical="center"/>
    </xf>
    <xf numFmtId="0" fontId="16" fillId="0" borderId="29" xfId="0" applyFont="1" applyBorder="1" applyAlignment="1">
      <alignment horizontal="right" vertical="center" wrapText="1"/>
    </xf>
    <xf numFmtId="9" fontId="16" fillId="0" borderId="30" xfId="0" applyNumberFormat="1" applyFont="1" applyBorder="1" applyAlignment="1">
      <alignment horizontal="right" vertical="center"/>
    </xf>
    <xf numFmtId="0" fontId="16" fillId="0" borderId="30" xfId="0" applyFont="1" applyBorder="1" applyAlignment="1">
      <alignment horizontal="right" vertical="center" wrapText="1"/>
    </xf>
    <xf numFmtId="9" fontId="16" fillId="0" borderId="31" xfId="0" applyNumberFormat="1" applyFont="1" applyBorder="1" applyAlignment="1">
      <alignment horizontal="right" vertical="center"/>
    </xf>
    <xf numFmtId="0" fontId="7" fillId="0" borderId="0" xfId="0" applyFont="1" applyFill="1"/>
    <xf numFmtId="3" fontId="16" fillId="4" borderId="9" xfId="0" applyNumberFormat="1" applyFont="1" applyFill="1" applyBorder="1" applyAlignment="1">
      <alignment vertical="center" wrapText="1"/>
    </xf>
    <xf numFmtId="9" fontId="16" fillId="4" borderId="12" xfId="0" applyNumberFormat="1" applyFont="1" applyFill="1" applyBorder="1" applyAlignment="1">
      <alignment vertical="center"/>
    </xf>
    <xf numFmtId="9" fontId="16" fillId="4" borderId="11" xfId="0" applyNumberFormat="1" applyFont="1" applyFill="1" applyBorder="1" applyAlignment="1">
      <alignment vertical="center"/>
    </xf>
    <xf numFmtId="0" fontId="16" fillId="4" borderId="11" xfId="0" applyFont="1" applyFill="1" applyBorder="1" applyAlignment="1">
      <alignment vertical="center" wrapText="1"/>
    </xf>
    <xf numFmtId="0" fontId="16" fillId="4" borderId="9" xfId="0" applyFont="1" applyFill="1" applyBorder="1" applyAlignment="1">
      <alignment vertical="center" wrapText="1"/>
    </xf>
    <xf numFmtId="9" fontId="16" fillId="0" borderId="15" xfId="0" applyNumberFormat="1" applyFont="1" applyBorder="1" applyAlignment="1">
      <alignment horizontal="right" vertical="center" wrapText="1"/>
    </xf>
    <xf numFmtId="0" fontId="16" fillId="0" borderId="15" xfId="0" applyFont="1" applyBorder="1" applyAlignment="1">
      <alignment vertical="center" wrapText="1"/>
    </xf>
    <xf numFmtId="3" fontId="16" fillId="0" borderId="15" xfId="0" applyNumberFormat="1" applyFont="1" applyBorder="1" applyAlignment="1">
      <alignment vertical="center" wrapText="1"/>
    </xf>
    <xf numFmtId="9" fontId="16" fillId="0" borderId="17" xfId="0" applyNumberFormat="1" applyFont="1" applyBorder="1" applyAlignment="1">
      <alignment vertical="center"/>
    </xf>
    <xf numFmtId="9" fontId="16" fillId="0" borderId="8" xfId="0" applyNumberFormat="1" applyFont="1" applyBorder="1" applyAlignment="1">
      <alignment horizontal="right" vertical="center" wrapText="1"/>
    </xf>
    <xf numFmtId="9" fontId="16" fillId="4" borderId="5" xfId="2" applyFont="1" applyFill="1" applyBorder="1" applyAlignment="1">
      <alignment horizontal="right" vertical="center"/>
    </xf>
    <xf numFmtId="9" fontId="16" fillId="4" borderId="12" xfId="2" applyFont="1" applyFill="1" applyBorder="1" applyAlignment="1">
      <alignment horizontal="right" vertical="center"/>
    </xf>
    <xf numFmtId="9" fontId="16" fillId="0" borderId="17" xfId="2" applyFont="1" applyFill="1" applyBorder="1" applyAlignment="1">
      <alignment horizontal="right" vertical="center"/>
    </xf>
    <xf numFmtId="9" fontId="16" fillId="0" borderId="29" xfId="0" applyNumberFormat="1" applyFont="1" applyBorder="1" applyAlignment="1">
      <alignment horizontal="right" vertical="center" wrapText="1"/>
    </xf>
    <xf numFmtId="0" fontId="16" fillId="0" borderId="27" xfId="0" applyFont="1" applyBorder="1" applyAlignment="1">
      <alignment vertical="center" wrapText="1"/>
    </xf>
    <xf numFmtId="0" fontId="16" fillId="4" borderId="4" xfId="0" applyFont="1" applyFill="1" applyBorder="1" applyAlignment="1">
      <alignment vertical="center" wrapText="1"/>
    </xf>
    <xf numFmtId="0" fontId="9" fillId="0" borderId="0" xfId="0" applyFont="1" applyFill="1"/>
    <xf numFmtId="0" fontId="0" fillId="0" borderId="0" xfId="0" applyFill="1"/>
    <xf numFmtId="0" fontId="9" fillId="0" borderId="0" xfId="0" applyFont="1" applyFill="1" applyBorder="1"/>
    <xf numFmtId="0" fontId="0" fillId="0" borderId="0" xfId="0" applyFill="1" applyBorder="1"/>
    <xf numFmtId="0" fontId="16" fillId="4" borderId="36" xfId="0" applyFont="1" applyFill="1" applyBorder="1" applyAlignment="1">
      <alignment horizontal="right" vertical="center" wrapText="1"/>
    </xf>
    <xf numFmtId="0" fontId="16" fillId="4" borderId="32" xfId="0" applyFont="1" applyFill="1" applyBorder="1" applyAlignment="1">
      <alignment vertical="center" wrapText="1"/>
    </xf>
    <xf numFmtId="10" fontId="16" fillId="4" borderId="34" xfId="0" applyNumberFormat="1" applyFont="1" applyFill="1" applyBorder="1" applyAlignment="1">
      <alignment horizontal="right" vertical="center"/>
    </xf>
    <xf numFmtId="0" fontId="15" fillId="6" borderId="10" xfId="0" applyFont="1" applyFill="1" applyBorder="1" applyAlignment="1">
      <alignment horizontal="center" vertical="center" wrapText="1"/>
    </xf>
    <xf numFmtId="0" fontId="10" fillId="0" borderId="15" xfId="0" applyFont="1" applyBorder="1" applyAlignment="1">
      <alignment vertical="center" wrapText="1"/>
    </xf>
    <xf numFmtId="3" fontId="10" fillId="4" borderId="9" xfId="0" applyNumberFormat="1" applyFont="1" applyFill="1" applyBorder="1" applyAlignment="1">
      <alignment vertical="center" wrapText="1"/>
    </xf>
    <xf numFmtId="6" fontId="10" fillId="0" borderId="29" xfId="0" applyNumberFormat="1" applyFont="1" applyBorder="1" applyAlignment="1">
      <alignment vertical="center" wrapText="1"/>
    </xf>
    <xf numFmtId="6" fontId="10" fillId="0" borderId="8" xfId="0" applyNumberFormat="1" applyFont="1" applyBorder="1" applyAlignment="1">
      <alignment vertical="center" wrapText="1"/>
    </xf>
    <xf numFmtId="6" fontId="10" fillId="0" borderId="15" xfId="0" applyNumberFormat="1" applyFont="1" applyBorder="1" applyAlignment="1">
      <alignment vertical="center" wrapText="1"/>
    </xf>
    <xf numFmtId="6" fontId="10" fillId="4" borderId="9" xfId="0" applyNumberFormat="1" applyFont="1" applyFill="1" applyBorder="1" applyAlignment="1">
      <alignment vertical="center" wrapText="1"/>
    </xf>
    <xf numFmtId="6" fontId="10" fillId="4" borderId="32" xfId="0" applyNumberFormat="1" applyFont="1" applyFill="1" applyBorder="1" applyAlignment="1">
      <alignment vertical="center" wrapText="1"/>
    </xf>
    <xf numFmtId="9" fontId="10" fillId="0" borderId="29" xfId="0" applyNumberFormat="1" applyFont="1" applyBorder="1" applyAlignment="1">
      <alignment vertical="center"/>
    </xf>
    <xf numFmtId="9" fontId="10" fillId="4" borderId="32" xfId="0" applyNumberFormat="1" applyFont="1" applyFill="1" applyBorder="1" applyAlignment="1">
      <alignment vertical="center"/>
    </xf>
    <xf numFmtId="9" fontId="10" fillId="2" borderId="0" xfId="0" applyNumberFormat="1" applyFont="1" applyFill="1" applyBorder="1" applyAlignment="1">
      <alignment horizontal="right" vertical="center"/>
    </xf>
    <xf numFmtId="9" fontId="10" fillId="2" borderId="5" xfId="0" applyNumberFormat="1" applyFont="1" applyFill="1" applyBorder="1" applyAlignment="1">
      <alignment horizontal="right" vertical="center"/>
    </xf>
    <xf numFmtId="9" fontId="10" fillId="2" borderId="9" xfId="0" applyNumberFormat="1" applyFont="1" applyFill="1" applyBorder="1" applyAlignment="1">
      <alignment horizontal="right" vertical="center"/>
    </xf>
    <xf numFmtId="0" fontId="10" fillId="2" borderId="47" xfId="0" applyFont="1" applyFill="1" applyBorder="1" applyAlignment="1">
      <alignment horizontal="right" vertical="center" wrapText="1"/>
    </xf>
    <xf numFmtId="0" fontId="10" fillId="2" borderId="11" xfId="0" applyFont="1" applyFill="1" applyBorder="1" applyAlignment="1">
      <alignment horizontal="right" vertical="center" wrapText="1"/>
    </xf>
    <xf numFmtId="0" fontId="10" fillId="2" borderId="11" xfId="0" applyFont="1" applyFill="1" applyBorder="1" applyAlignment="1">
      <alignment vertical="center" wrapText="1"/>
    </xf>
    <xf numFmtId="9" fontId="10" fillId="2" borderId="48" xfId="0" applyNumberFormat="1" applyFont="1" applyFill="1" applyBorder="1" applyAlignment="1">
      <alignment horizontal="right" vertical="center"/>
    </xf>
    <xf numFmtId="0" fontId="16" fillId="2" borderId="9" xfId="0" applyFont="1" applyFill="1" applyBorder="1" applyAlignment="1">
      <alignment vertical="center" wrapText="1"/>
    </xf>
    <xf numFmtId="9" fontId="16" fillId="2" borderId="47" xfId="0" applyNumberFormat="1" applyFont="1" applyFill="1" applyBorder="1" applyAlignment="1">
      <alignment horizontal="right" vertical="center"/>
    </xf>
    <xf numFmtId="0" fontId="16" fillId="2" borderId="47" xfId="0" applyFont="1" applyFill="1" applyBorder="1" applyAlignment="1">
      <alignment vertical="center" wrapText="1"/>
    </xf>
    <xf numFmtId="9" fontId="16" fillId="2" borderId="11" xfId="0" applyNumberFormat="1" applyFont="1" applyFill="1" applyBorder="1" applyAlignment="1">
      <alignment horizontal="right" vertical="center"/>
    </xf>
    <xf numFmtId="0" fontId="15" fillId="5" borderId="12" xfId="0" applyFont="1" applyFill="1" applyBorder="1" applyAlignment="1">
      <alignment horizontal="center" vertical="center" wrapText="1"/>
    </xf>
    <xf numFmtId="6" fontId="16" fillId="4" borderId="11" xfId="0" applyNumberFormat="1" applyFont="1" applyFill="1" applyBorder="1" applyAlignment="1">
      <alignment horizontal="right" vertical="center"/>
    </xf>
    <xf numFmtId="6" fontId="16" fillId="4" borderId="12" xfId="0" applyNumberFormat="1" applyFont="1" applyFill="1" applyBorder="1" applyAlignment="1">
      <alignment horizontal="right" vertical="center"/>
    </xf>
    <xf numFmtId="0" fontId="16" fillId="0" borderId="29" xfId="0" applyFont="1" applyBorder="1" applyAlignment="1">
      <alignment vertical="center" wrapText="1"/>
    </xf>
    <xf numFmtId="0" fontId="16" fillId="0" borderId="16" xfId="0" applyFont="1" applyBorder="1" applyAlignment="1">
      <alignment vertical="center" wrapText="1"/>
    </xf>
    <xf numFmtId="0" fontId="16" fillId="0" borderId="14" xfId="0" applyFont="1" applyBorder="1" applyAlignment="1">
      <alignment vertical="center" wrapText="1"/>
    </xf>
    <xf numFmtId="9" fontId="16" fillId="0" borderId="14" xfId="0" applyNumberFormat="1" applyFont="1" applyBorder="1" applyAlignment="1">
      <alignment horizontal="right" vertical="center"/>
    </xf>
    <xf numFmtId="9" fontId="10" fillId="2" borderId="0" xfId="0" applyNumberFormat="1" applyFont="1" applyFill="1" applyBorder="1" applyAlignment="1">
      <alignment vertical="center"/>
    </xf>
    <xf numFmtId="0" fontId="10" fillId="2" borderId="32" xfId="0" applyFont="1" applyFill="1" applyBorder="1" applyAlignment="1">
      <alignment horizontal="right" vertical="center" wrapText="1"/>
    </xf>
    <xf numFmtId="9" fontId="10" fillId="2" borderId="32" xfId="0" applyNumberFormat="1" applyFont="1" applyFill="1" applyBorder="1" applyAlignment="1">
      <alignment horizontal="right" vertical="center"/>
    </xf>
    <xf numFmtId="9" fontId="10" fillId="2" borderId="32" xfId="0" applyNumberFormat="1" applyFont="1" applyFill="1" applyBorder="1" applyAlignment="1">
      <alignment vertical="center"/>
    </xf>
    <xf numFmtId="9" fontId="10" fillId="2" borderId="34" xfId="0" applyNumberFormat="1" applyFont="1" applyFill="1" applyBorder="1" applyAlignment="1">
      <alignment horizontal="right" vertical="center"/>
    </xf>
    <xf numFmtId="0" fontId="10" fillId="4" borderId="9" xfId="0" applyFont="1" applyFill="1" applyBorder="1" applyAlignment="1">
      <alignment horizontal="right" vertical="center" wrapText="1"/>
    </xf>
    <xf numFmtId="9" fontId="10" fillId="4" borderId="11" xfId="0" applyNumberFormat="1" applyFont="1" applyFill="1" applyBorder="1" applyAlignment="1">
      <alignment vertical="center"/>
    </xf>
    <xf numFmtId="0" fontId="10" fillId="4" borderId="11" xfId="0" applyFont="1" applyFill="1" applyBorder="1" applyAlignment="1">
      <alignment horizontal="right" vertical="center" wrapText="1"/>
    </xf>
    <xf numFmtId="9" fontId="10" fillId="4" borderId="5" xfId="0" applyNumberFormat="1" applyFont="1" applyFill="1" applyBorder="1" applyAlignment="1">
      <alignment horizontal="right" vertical="center"/>
    </xf>
    <xf numFmtId="0" fontId="15" fillId="5" borderId="49" xfId="0" applyFont="1" applyFill="1" applyBorder="1" applyAlignment="1">
      <alignment horizontal="center" vertical="center"/>
    </xf>
    <xf numFmtId="9" fontId="16" fillId="4" borderId="32" xfId="0" applyNumberFormat="1" applyFont="1" applyFill="1" applyBorder="1" applyAlignment="1">
      <alignment horizontal="right" vertical="center" wrapText="1"/>
    </xf>
    <xf numFmtId="9" fontId="16" fillId="4" borderId="32" xfId="0" applyNumberFormat="1" applyFont="1" applyFill="1" applyBorder="1" applyAlignment="1">
      <alignment vertical="center" wrapText="1"/>
    </xf>
    <xf numFmtId="0" fontId="16" fillId="2" borderId="9" xfId="0" applyFont="1" applyFill="1" applyBorder="1" applyAlignment="1">
      <alignment horizontal="right" vertical="center"/>
    </xf>
    <xf numFmtId="0" fontId="16" fillId="2" borderId="32" xfId="0" applyFont="1" applyFill="1" applyBorder="1" applyAlignment="1">
      <alignment horizontal="right" vertical="center"/>
    </xf>
    <xf numFmtId="0" fontId="16" fillId="0" borderId="16" xfId="0" applyFont="1" applyBorder="1" applyAlignment="1">
      <alignment horizontal="right" vertical="center"/>
    </xf>
    <xf numFmtId="6" fontId="16" fillId="0" borderId="31" xfId="0" applyNumberFormat="1" applyFont="1" applyBorder="1" applyAlignment="1">
      <alignment horizontal="right" vertical="center"/>
    </xf>
    <xf numFmtId="0" fontId="10" fillId="0" borderId="0" xfId="0" applyFont="1" applyBorder="1" applyAlignment="1">
      <alignment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xf numFmtId="0" fontId="16" fillId="0" borderId="0" xfId="0" applyFont="1" applyBorder="1" applyAlignment="1">
      <alignment horizontal="right" vertical="center" wrapText="1"/>
    </xf>
    <xf numFmtId="6" fontId="10" fillId="0" borderId="0" xfId="0" applyNumberFormat="1" applyFont="1" applyBorder="1" applyAlignment="1">
      <alignment vertical="center" wrapText="1"/>
    </xf>
    <xf numFmtId="9" fontId="10" fillId="0" borderId="0" xfId="0" applyNumberFormat="1" applyFont="1" applyBorder="1" applyAlignment="1">
      <alignment vertical="center"/>
    </xf>
    <xf numFmtId="6" fontId="10" fillId="0" borderId="0" xfId="0" applyNumberFormat="1" applyFont="1" applyBorder="1" applyAlignment="1">
      <alignment horizontal="right" vertical="center" wrapText="1"/>
    </xf>
    <xf numFmtId="9" fontId="10" fillId="0" borderId="0" xfId="0" applyNumberFormat="1" applyFont="1" applyBorder="1" applyAlignment="1">
      <alignment horizontal="right" vertical="center"/>
    </xf>
    <xf numFmtId="0" fontId="12" fillId="0" borderId="0" xfId="0" applyFont="1" applyAlignment="1">
      <alignment horizontal="left"/>
    </xf>
    <xf numFmtId="0" fontId="12" fillId="0" borderId="0" xfId="0" applyFont="1" applyAlignment="1">
      <alignment horizontal="right"/>
    </xf>
    <xf numFmtId="0" fontId="16" fillId="0" borderId="0" xfId="0" applyFont="1" applyAlignment="1">
      <alignment horizontal="right"/>
    </xf>
    <xf numFmtId="0" fontId="22" fillId="0" borderId="0" xfId="0" applyFont="1" applyAlignment="1">
      <alignment horizontal="left" vertical="center"/>
    </xf>
    <xf numFmtId="0" fontId="5" fillId="0" borderId="0" xfId="0" applyFont="1" applyAlignment="1">
      <alignment horizontal="right" vertical="center"/>
    </xf>
    <xf numFmtId="3" fontId="16" fillId="0" borderId="0" xfId="0" applyNumberFormat="1" applyFont="1" applyBorder="1" applyAlignment="1">
      <alignment horizontal="right" vertical="center"/>
    </xf>
    <xf numFmtId="6" fontId="16" fillId="0" borderId="0" xfId="0" applyNumberFormat="1" applyFont="1" applyBorder="1" applyAlignment="1">
      <alignment horizontal="right" vertical="center"/>
    </xf>
    <xf numFmtId="3" fontId="16" fillId="4" borderId="0" xfId="0" applyNumberFormat="1" applyFont="1" applyFill="1" applyBorder="1" applyAlignment="1">
      <alignment horizontal="right" vertical="center"/>
    </xf>
    <xf numFmtId="0" fontId="16" fillId="8" borderId="4" xfId="3" applyFont="1" applyFill="1" applyBorder="1" applyAlignment="1">
      <alignment horizontal="left" vertical="center"/>
    </xf>
    <xf numFmtId="6" fontId="16" fillId="4" borderId="0" xfId="0" applyNumberFormat="1" applyFont="1" applyFill="1" applyBorder="1" applyAlignment="1">
      <alignment horizontal="right" vertical="center"/>
    </xf>
    <xf numFmtId="6" fontId="16" fillId="4" borderId="0" xfId="0" applyNumberFormat="1" applyFont="1" applyFill="1" applyBorder="1" applyAlignment="1">
      <alignment horizontal="right" vertical="center" wrapText="1"/>
    </xf>
    <xf numFmtId="0" fontId="16" fillId="4" borderId="26" xfId="0" applyFont="1" applyFill="1" applyBorder="1" applyAlignment="1">
      <alignment horizontal="left" vertical="center"/>
    </xf>
    <xf numFmtId="3" fontId="16" fillId="4" borderId="11" xfId="0" applyNumberFormat="1" applyFont="1" applyFill="1" applyBorder="1" applyAlignment="1">
      <alignment horizontal="right" vertical="center"/>
    </xf>
    <xf numFmtId="3" fontId="16" fillId="4" borderId="9" xfId="0" applyNumberFormat="1" applyFont="1" applyFill="1" applyBorder="1" applyAlignment="1">
      <alignment vertical="center"/>
    </xf>
    <xf numFmtId="6" fontId="16" fillId="2" borderId="9" xfId="0" applyNumberFormat="1" applyFont="1" applyFill="1" applyBorder="1" applyAlignment="1">
      <alignment horizontal="right" vertical="center"/>
    </xf>
    <xf numFmtId="6" fontId="16" fillId="4" borderId="9" xfId="0" applyNumberFormat="1" applyFont="1" applyFill="1" applyBorder="1" applyAlignment="1">
      <alignment horizontal="right" vertical="center"/>
    </xf>
    <xf numFmtId="6" fontId="16" fillId="4" borderId="9" xfId="0" applyNumberFormat="1" applyFont="1" applyFill="1" applyBorder="1" applyAlignment="1">
      <alignment horizontal="right" vertical="center" wrapText="1"/>
    </xf>
    <xf numFmtId="6" fontId="16" fillId="4" borderId="11" xfId="0" applyNumberFormat="1" applyFont="1" applyFill="1" applyBorder="1" applyAlignment="1">
      <alignment horizontal="right" vertical="center" wrapText="1"/>
    </xf>
    <xf numFmtId="6" fontId="16" fillId="4" borderId="9" xfId="0" applyNumberFormat="1" applyFont="1" applyFill="1" applyBorder="1" applyAlignment="1">
      <alignment vertical="center"/>
    </xf>
    <xf numFmtId="0" fontId="16" fillId="4" borderId="11" xfId="0" applyFont="1" applyFill="1" applyBorder="1" applyAlignment="1">
      <alignment horizontal="right" vertical="center"/>
    </xf>
    <xf numFmtId="164" fontId="16" fillId="2" borderId="32" xfId="0" applyNumberFormat="1" applyFont="1" applyFill="1" applyBorder="1" applyAlignment="1">
      <alignment vertical="center"/>
    </xf>
    <xf numFmtId="0" fontId="16" fillId="0" borderId="27" xfId="0" applyFont="1" applyBorder="1" applyAlignment="1">
      <alignment horizontal="left" vertical="center"/>
    </xf>
    <xf numFmtId="6" fontId="16" fillId="0" borderId="16" xfId="0" applyNumberFormat="1" applyFont="1" applyBorder="1" applyAlignment="1">
      <alignment horizontal="right" vertical="center"/>
    </xf>
    <xf numFmtId="6" fontId="16" fillId="0" borderId="16" xfId="0" applyNumberFormat="1" applyFont="1" applyBorder="1" applyAlignment="1">
      <alignment horizontal="right" vertical="center" wrapText="1"/>
    </xf>
    <xf numFmtId="6" fontId="16" fillId="0" borderId="15" xfId="0" applyNumberFormat="1" applyFont="1" applyBorder="1" applyAlignment="1">
      <alignment vertical="center"/>
    </xf>
    <xf numFmtId="3" fontId="16" fillId="0" borderId="15" xfId="0" applyNumberFormat="1" applyFont="1" applyBorder="1" applyAlignment="1">
      <alignment horizontal="right" vertical="center" wrapText="1"/>
    </xf>
    <xf numFmtId="3" fontId="16" fillId="2" borderId="11" xfId="0" applyNumberFormat="1" applyFont="1" applyFill="1" applyBorder="1" applyAlignment="1">
      <alignment horizontal="right" vertical="center" wrapText="1"/>
    </xf>
    <xf numFmtId="0" fontId="18" fillId="7" borderId="28" xfId="0" applyFont="1" applyFill="1" applyBorder="1" applyAlignment="1">
      <alignment horizontal="right" vertical="center" wrapText="1"/>
    </xf>
    <xf numFmtId="0" fontId="16" fillId="0" borderId="15" xfId="0" applyFont="1" applyBorder="1" applyAlignment="1">
      <alignment horizontal="right" vertical="center" wrapText="1"/>
    </xf>
    <xf numFmtId="0" fontId="16" fillId="4" borderId="9" xfId="0" applyFont="1" applyFill="1" applyBorder="1" applyAlignment="1">
      <alignment horizontal="right" vertical="center" wrapText="1"/>
    </xf>
    <xf numFmtId="3" fontId="16" fillId="0" borderId="0" xfId="0" applyNumberFormat="1" applyFont="1" applyBorder="1" applyAlignment="1">
      <alignment horizontal="right" vertical="center" wrapText="1"/>
    </xf>
    <xf numFmtId="6" fontId="16" fillId="2" borderId="9" xfId="0" applyNumberFormat="1" applyFont="1" applyFill="1" applyBorder="1" applyAlignment="1">
      <alignment horizontal="right" vertical="center" wrapText="1"/>
    </xf>
    <xf numFmtId="3" fontId="16" fillId="0" borderId="15" xfId="0" applyNumberFormat="1" applyFont="1" applyBorder="1" applyAlignment="1">
      <alignment horizontal="right" vertical="center"/>
    </xf>
    <xf numFmtId="164" fontId="16" fillId="2" borderId="32" xfId="1" applyNumberFormat="1" applyFont="1" applyFill="1" applyBorder="1" applyAlignment="1">
      <alignment horizontal="right" vertical="center" wrapText="1"/>
    </xf>
    <xf numFmtId="0" fontId="10" fillId="0" borderId="0" xfId="0" applyFont="1" applyBorder="1" applyAlignment="1">
      <alignment vertical="center" wrapText="1"/>
    </xf>
    <xf numFmtId="0" fontId="16" fillId="0" borderId="0" xfId="0" applyFont="1" applyBorder="1" applyAlignment="1">
      <alignment vertical="center" wrapText="1"/>
    </xf>
    <xf numFmtId="0" fontId="16" fillId="0" borderId="0" xfId="0" applyFont="1" applyBorder="1" applyAlignment="1">
      <alignment vertical="center"/>
    </xf>
    <xf numFmtId="0" fontId="15" fillId="5" borderId="9" xfId="0" applyFont="1" applyFill="1" applyBorder="1" applyAlignment="1">
      <alignment horizontal="center" vertical="center" wrapText="1"/>
    </xf>
    <xf numFmtId="0" fontId="18" fillId="7" borderId="1" xfId="0" applyFont="1" applyFill="1" applyBorder="1" applyAlignment="1">
      <alignment horizontal="left" vertical="center" wrapText="1"/>
    </xf>
    <xf numFmtId="0" fontId="16" fillId="0" borderId="0" xfId="0" applyFont="1" applyBorder="1" applyAlignment="1">
      <alignment horizontal="right" vertical="center" wrapText="1"/>
    </xf>
    <xf numFmtId="0" fontId="16" fillId="0" borderId="15" xfId="0" applyFont="1" applyBorder="1" applyAlignment="1">
      <alignment horizontal="right" vertical="center"/>
    </xf>
    <xf numFmtId="0" fontId="15" fillId="5" borderId="0" xfId="0" applyFont="1" applyFill="1" applyBorder="1" applyAlignment="1">
      <alignment horizontal="center" vertical="center" wrapText="1"/>
    </xf>
    <xf numFmtId="0" fontId="18" fillId="7" borderId="28" xfId="0" applyFont="1" applyFill="1" applyBorder="1" applyAlignment="1">
      <alignment vertical="center" wrapText="1"/>
    </xf>
    <xf numFmtId="164" fontId="16" fillId="4" borderId="9" xfId="0" applyNumberFormat="1" applyFont="1" applyFill="1" applyBorder="1" applyAlignment="1">
      <alignment vertical="center" wrapText="1"/>
    </xf>
    <xf numFmtId="6" fontId="16" fillId="2" borderId="9" xfId="0" applyNumberFormat="1" applyFont="1" applyFill="1" applyBorder="1" applyAlignment="1">
      <alignment vertical="center" wrapText="1"/>
    </xf>
    <xf numFmtId="164" fontId="16" fillId="0" borderId="15" xfId="0" applyNumberFormat="1" applyFont="1" applyBorder="1" applyAlignment="1">
      <alignment vertical="center" wrapText="1"/>
    </xf>
    <xf numFmtId="164" fontId="16" fillId="2" borderId="32" xfId="1" applyNumberFormat="1" applyFont="1" applyFill="1" applyBorder="1" applyAlignment="1">
      <alignment vertical="center" wrapText="1"/>
    </xf>
    <xf numFmtId="164" fontId="16" fillId="4" borderId="9" xfId="1" applyNumberFormat="1" applyFont="1" applyFill="1" applyBorder="1" applyAlignment="1">
      <alignment vertical="center" wrapText="1"/>
    </xf>
    <xf numFmtId="164" fontId="16" fillId="0" borderId="15" xfId="1" applyNumberFormat="1" applyFont="1" applyFill="1" applyBorder="1" applyAlignment="1">
      <alignment vertical="center" wrapText="1"/>
    </xf>
    <xf numFmtId="3" fontId="16" fillId="0" borderId="16" xfId="0" applyNumberFormat="1" applyFont="1" applyBorder="1" applyAlignment="1">
      <alignment horizontal="right" vertical="center"/>
    </xf>
    <xf numFmtId="164" fontId="10" fillId="0" borderId="15" xfId="0" applyNumberFormat="1" applyFont="1" applyBorder="1" applyAlignment="1">
      <alignment vertical="center" wrapText="1"/>
    </xf>
    <xf numFmtId="3" fontId="16" fillId="0" borderId="16" xfId="0" applyNumberFormat="1" applyFont="1" applyBorder="1" applyAlignment="1">
      <alignment vertical="center"/>
    </xf>
    <xf numFmtId="0" fontId="27" fillId="0" borderId="27" xfId="0" applyFont="1" applyBorder="1" applyAlignment="1">
      <alignment vertical="center" wrapText="1"/>
    </xf>
    <xf numFmtId="0" fontId="3" fillId="0" borderId="0" xfId="0" applyFont="1" applyAlignment="1">
      <alignment wrapText="1"/>
    </xf>
    <xf numFmtId="164" fontId="0" fillId="0" borderId="0" xfId="0" applyNumberFormat="1"/>
    <xf numFmtId="164" fontId="0" fillId="0" borderId="0" xfId="4" applyNumberFormat="1" applyFont="1"/>
    <xf numFmtId="9" fontId="16" fillId="0" borderId="12" xfId="0" applyNumberFormat="1" applyFont="1" applyFill="1" applyBorder="1" applyAlignment="1">
      <alignment horizontal="right" vertical="center"/>
    </xf>
    <xf numFmtId="0" fontId="16" fillId="0" borderId="0" xfId="0" applyFont="1" applyFill="1" applyBorder="1" applyAlignment="1">
      <alignment vertical="center" wrapText="1"/>
    </xf>
    <xf numFmtId="0" fontId="16" fillId="10" borderId="36" xfId="0" applyFont="1" applyFill="1" applyBorder="1" applyAlignment="1">
      <alignment vertical="center" wrapText="1"/>
    </xf>
    <xf numFmtId="9" fontId="16" fillId="10" borderId="36" xfId="0" applyNumberFormat="1" applyFont="1" applyFill="1" applyBorder="1" applyAlignment="1">
      <alignment vertical="center"/>
    </xf>
    <xf numFmtId="9" fontId="16" fillId="10" borderId="34" xfId="0" applyNumberFormat="1" applyFont="1" applyFill="1" applyBorder="1" applyAlignment="1">
      <alignment vertical="center"/>
    </xf>
    <xf numFmtId="165" fontId="0" fillId="0" borderId="0" xfId="2" applyNumberFormat="1" applyFont="1"/>
    <xf numFmtId="0" fontId="16" fillId="0" borderId="15" xfId="0" applyFont="1" applyBorder="1" applyAlignment="1">
      <alignment horizontal="right" vertical="center"/>
    </xf>
    <xf numFmtId="3" fontId="16" fillId="4" borderId="5" xfId="0" applyNumberFormat="1" applyFont="1" applyFill="1" applyBorder="1" applyAlignment="1">
      <alignment vertical="center"/>
    </xf>
    <xf numFmtId="9" fontId="16" fillId="2" borderId="32" xfId="2" applyNumberFormat="1" applyFont="1" applyFill="1" applyBorder="1" applyAlignment="1">
      <alignment horizontal="right" vertical="center"/>
    </xf>
    <xf numFmtId="0" fontId="16" fillId="0" borderId="0" xfId="0" applyFont="1" applyBorder="1" applyAlignment="1">
      <alignment horizontal="left" vertical="center"/>
    </xf>
    <xf numFmtId="0" fontId="5" fillId="0" borderId="0" xfId="0" applyFont="1" applyAlignment="1">
      <alignment horizontal="left" wrapText="1"/>
    </xf>
    <xf numFmtId="3" fontId="16" fillId="0" borderId="5" xfId="0" applyNumberFormat="1" applyFont="1" applyBorder="1" applyAlignment="1">
      <alignment vertical="center" wrapText="1"/>
    </xf>
    <xf numFmtId="3" fontId="16" fillId="4" borderId="5" xfId="0" applyNumberFormat="1" applyFont="1" applyFill="1" applyBorder="1" applyAlignment="1">
      <alignment vertical="center" wrapText="1"/>
    </xf>
    <xf numFmtId="0" fontId="16" fillId="0" borderId="5" xfId="0" applyFont="1" applyBorder="1" applyAlignment="1">
      <alignment vertical="center" wrapText="1"/>
    </xf>
    <xf numFmtId="0" fontId="16" fillId="4" borderId="5" xfId="0" applyFont="1" applyFill="1" applyBorder="1" applyAlignment="1">
      <alignment vertical="center" wrapText="1"/>
    </xf>
    <xf numFmtId="6" fontId="16" fillId="2" borderId="5" xfId="0" applyNumberFormat="1" applyFont="1" applyFill="1" applyBorder="1" applyAlignment="1">
      <alignment vertical="center" wrapText="1"/>
    </xf>
    <xf numFmtId="164" fontId="16" fillId="0" borderId="5" xfId="0" applyNumberFormat="1" applyFont="1" applyBorder="1" applyAlignment="1">
      <alignment vertical="center" wrapText="1"/>
    </xf>
    <xf numFmtId="164" fontId="16" fillId="4" borderId="5" xfId="0" applyNumberFormat="1" applyFont="1" applyFill="1" applyBorder="1" applyAlignment="1">
      <alignment vertical="center" wrapText="1"/>
    </xf>
    <xf numFmtId="164" fontId="16" fillId="4" borderId="5" xfId="1" applyNumberFormat="1" applyFont="1" applyFill="1" applyBorder="1" applyAlignment="1">
      <alignment vertical="center" wrapText="1"/>
    </xf>
    <xf numFmtId="164" fontId="16" fillId="2" borderId="35" xfId="1" applyNumberFormat="1" applyFont="1" applyFill="1" applyBorder="1" applyAlignment="1">
      <alignment vertical="center" wrapText="1"/>
    </xf>
    <xf numFmtId="0" fontId="28" fillId="7" borderId="3" xfId="0" applyFont="1" applyFill="1" applyBorder="1" applyAlignment="1">
      <alignment vertical="center" wrapText="1"/>
    </xf>
    <xf numFmtId="165" fontId="5" fillId="0" borderId="0" xfId="2" applyNumberFormat="1" applyFont="1" applyAlignment="1">
      <alignment horizontal="right"/>
    </xf>
    <xf numFmtId="0" fontId="16" fillId="4" borderId="4" xfId="0" applyFont="1" applyFill="1" applyBorder="1" applyAlignment="1">
      <alignment vertical="center" wrapText="1"/>
    </xf>
    <xf numFmtId="0" fontId="16" fillId="4" borderId="0" xfId="0" applyFont="1" applyFill="1" applyBorder="1" applyAlignment="1">
      <alignment vertical="center" wrapText="1"/>
    </xf>
    <xf numFmtId="0" fontId="16" fillId="0" borderId="0" xfId="0" applyFont="1" applyBorder="1" applyAlignment="1">
      <alignment vertical="center"/>
    </xf>
    <xf numFmtId="0" fontId="15" fillId="5" borderId="0"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6" fillId="0" borderId="15" xfId="0" applyFont="1" applyBorder="1" applyAlignment="1">
      <alignment horizontal="right" vertical="center" wrapText="1"/>
    </xf>
    <xf numFmtId="0" fontId="16" fillId="0" borderId="14" xfId="0" applyFont="1" applyBorder="1" applyAlignment="1">
      <alignment horizontal="right" vertical="center" wrapText="1"/>
    </xf>
    <xf numFmtId="0" fontId="16" fillId="0" borderId="0" xfId="0" applyFont="1" applyBorder="1" applyAlignment="1">
      <alignment horizontal="right" vertical="center" wrapText="1"/>
    </xf>
    <xf numFmtId="6" fontId="16" fillId="0" borderId="29" xfId="0" applyNumberFormat="1" applyFont="1" applyBorder="1" applyAlignment="1">
      <alignment horizontal="right" vertical="center"/>
    </xf>
    <xf numFmtId="9" fontId="16" fillId="4" borderId="12" xfId="2" applyFont="1" applyFill="1" applyBorder="1" applyAlignment="1">
      <alignment horizontal="right" vertical="center" wrapText="1"/>
    </xf>
    <xf numFmtId="9" fontId="16" fillId="0" borderId="17" xfId="2" applyFont="1" applyBorder="1" applyAlignment="1">
      <alignment horizontal="right" vertical="center" wrapText="1"/>
    </xf>
    <xf numFmtId="9" fontId="16" fillId="2" borderId="12" xfId="2" applyFont="1" applyFill="1" applyBorder="1" applyAlignment="1">
      <alignment horizontal="right" vertical="center" wrapText="1"/>
    </xf>
    <xf numFmtId="0" fontId="0" fillId="11" borderId="0" xfId="0" applyFill="1"/>
    <xf numFmtId="0" fontId="16" fillId="3" borderId="4" xfId="0" applyFont="1" applyFill="1" applyBorder="1" applyAlignment="1">
      <alignment vertical="center" wrapText="1"/>
    </xf>
    <xf numFmtId="0" fontId="16" fillId="3" borderId="18" xfId="0" applyFont="1" applyFill="1" applyBorder="1" applyAlignment="1">
      <alignment vertical="center"/>
    </xf>
    <xf numFmtId="9" fontId="16" fillId="3" borderId="18" xfId="0" applyNumberFormat="1" applyFont="1" applyFill="1" applyBorder="1" applyAlignment="1">
      <alignment vertical="center"/>
    </xf>
    <xf numFmtId="9" fontId="16" fillId="3" borderId="18" xfId="0" applyNumberFormat="1" applyFont="1" applyFill="1" applyBorder="1" applyAlignment="1">
      <alignment vertical="center" wrapText="1"/>
    </xf>
    <xf numFmtId="0" fontId="16" fillId="3" borderId="15" xfId="0" applyFont="1" applyFill="1" applyBorder="1" applyAlignment="1">
      <alignment vertical="center"/>
    </xf>
    <xf numFmtId="9" fontId="16" fillId="3" borderId="15" xfId="0" applyNumberFormat="1" applyFont="1" applyFill="1" applyBorder="1" applyAlignment="1">
      <alignment vertical="center"/>
    </xf>
    <xf numFmtId="9" fontId="16" fillId="3" borderId="16" xfId="0" applyNumberFormat="1" applyFont="1" applyFill="1" applyBorder="1" applyAlignment="1">
      <alignment vertical="center" wrapText="1"/>
    </xf>
    <xf numFmtId="9" fontId="16" fillId="3" borderId="15" xfId="0" applyNumberFormat="1" applyFont="1" applyFill="1" applyBorder="1" applyAlignment="1">
      <alignment vertical="center" wrapText="1"/>
    </xf>
    <xf numFmtId="0" fontId="16" fillId="3" borderId="9" xfId="0" applyFont="1" applyFill="1" applyBorder="1" applyAlignment="1">
      <alignment vertical="center"/>
    </xf>
    <xf numFmtId="9" fontId="16" fillId="3" borderId="19" xfId="0" applyNumberFormat="1" applyFont="1" applyFill="1" applyBorder="1" applyAlignment="1">
      <alignment vertical="center" wrapText="1"/>
    </xf>
    <xf numFmtId="0" fontId="16" fillId="3" borderId="19" xfId="0" applyFont="1" applyFill="1" applyBorder="1" applyAlignment="1">
      <alignment vertical="center"/>
    </xf>
    <xf numFmtId="9" fontId="16" fillId="3" borderId="19" xfId="0" applyNumberFormat="1" applyFont="1" applyFill="1" applyBorder="1" applyAlignment="1">
      <alignment vertical="center"/>
    </xf>
    <xf numFmtId="9" fontId="16" fillId="3" borderId="0" xfId="0" applyNumberFormat="1" applyFont="1" applyFill="1" applyBorder="1" applyAlignment="1">
      <alignment vertical="center"/>
    </xf>
    <xf numFmtId="0" fontId="16" fillId="3" borderId="0" xfId="0" applyFont="1" applyFill="1" applyBorder="1" applyAlignment="1">
      <alignment vertical="center"/>
    </xf>
    <xf numFmtId="0" fontId="16" fillId="4" borderId="21" xfId="0" applyFont="1" applyFill="1" applyBorder="1" applyAlignment="1">
      <alignment vertical="center"/>
    </xf>
    <xf numFmtId="0" fontId="16" fillId="0" borderId="14" xfId="0" applyFont="1" applyBorder="1" applyAlignment="1">
      <alignment vertical="center"/>
    </xf>
    <xf numFmtId="9" fontId="16" fillId="3" borderId="17" xfId="0" applyNumberFormat="1" applyFont="1" applyFill="1" applyBorder="1" applyAlignment="1">
      <alignment vertical="center" wrapText="1"/>
    </xf>
    <xf numFmtId="0" fontId="16" fillId="3" borderId="21" xfId="0" applyFont="1" applyFill="1" applyBorder="1" applyAlignment="1">
      <alignment vertical="center"/>
    </xf>
    <xf numFmtId="0" fontId="16" fillId="2" borderId="8" xfId="0" applyFont="1" applyFill="1" applyBorder="1" applyAlignment="1">
      <alignment horizontal="right" vertical="center"/>
    </xf>
    <xf numFmtId="165" fontId="16" fillId="2" borderId="22" xfId="0" applyNumberFormat="1" applyFont="1" applyFill="1" applyBorder="1" applyAlignment="1">
      <alignment vertical="center"/>
    </xf>
    <xf numFmtId="165" fontId="16" fillId="2" borderId="24" xfId="0" applyNumberFormat="1" applyFont="1" applyFill="1" applyBorder="1" applyAlignment="1">
      <alignment vertical="center" wrapText="1"/>
    </xf>
    <xf numFmtId="9" fontId="16" fillId="12" borderId="17" xfId="0" applyNumberFormat="1" applyFont="1" applyFill="1" applyBorder="1" applyAlignment="1">
      <alignment horizontal="right" vertical="center"/>
    </xf>
    <xf numFmtId="0" fontId="16" fillId="12" borderId="0" xfId="0" applyFont="1" applyFill="1" applyBorder="1" applyAlignment="1">
      <alignment horizontal="right" vertical="center" wrapText="1"/>
    </xf>
    <xf numFmtId="8" fontId="3" fillId="0" borderId="0" xfId="0" applyNumberFormat="1" applyFont="1"/>
    <xf numFmtId="8" fontId="0" fillId="0" borderId="0" xfId="0" applyNumberFormat="1"/>
    <xf numFmtId="0" fontId="16" fillId="0" borderId="0" xfId="0" applyFont="1" applyBorder="1" applyAlignment="1">
      <alignment horizontal="left" vertical="center" wrapText="1"/>
    </xf>
    <xf numFmtId="0" fontId="16" fillId="0" borderId="0" xfId="0" applyFont="1" applyBorder="1" applyAlignment="1">
      <alignment vertical="center" wrapText="1"/>
    </xf>
    <xf numFmtId="0" fontId="16" fillId="0" borderId="0" xfId="0" applyFont="1" applyBorder="1" applyAlignment="1">
      <alignment horizontal="left" vertical="center"/>
    </xf>
    <xf numFmtId="0" fontId="16" fillId="0" borderId="0" xfId="0" applyFont="1" applyBorder="1" applyAlignment="1">
      <alignment horizontal="right" vertical="center" wrapText="1"/>
    </xf>
    <xf numFmtId="0" fontId="18" fillId="7" borderId="0" xfId="0" applyFont="1" applyFill="1" applyBorder="1" applyAlignment="1">
      <alignment horizontal="centerContinuous" vertical="center" wrapText="1"/>
    </xf>
    <xf numFmtId="0" fontId="18" fillId="7" borderId="5" xfId="0" applyFont="1" applyFill="1" applyBorder="1" applyAlignment="1">
      <alignment horizontal="centerContinuous" vertical="center" wrapText="1"/>
    </xf>
    <xf numFmtId="0" fontId="18" fillId="7" borderId="4" xfId="0" applyFont="1" applyFill="1" applyBorder="1" applyAlignment="1">
      <alignment horizontal="centerContinuous" vertical="center" wrapText="1"/>
    </xf>
    <xf numFmtId="0" fontId="15" fillId="5" borderId="9" xfId="0" applyFont="1" applyFill="1" applyBorder="1" applyAlignment="1">
      <alignment horizontal="centerContinuous" vertical="center" wrapText="1"/>
    </xf>
    <xf numFmtId="0" fontId="15" fillId="5" borderId="10" xfId="0" applyFont="1" applyFill="1" applyBorder="1" applyAlignment="1">
      <alignment horizontal="centerContinuous" vertical="center" wrapText="1"/>
    </xf>
    <xf numFmtId="0" fontId="15" fillId="5" borderId="0" xfId="0" applyFont="1" applyFill="1" applyBorder="1" applyAlignment="1">
      <alignment horizontal="centerContinuous" vertical="center" wrapText="1"/>
    </xf>
    <xf numFmtId="0" fontId="15" fillId="5" borderId="5" xfId="0" applyFont="1" applyFill="1" applyBorder="1" applyAlignment="1">
      <alignment horizontal="centerContinuous" vertical="center" wrapText="1"/>
    </xf>
    <xf numFmtId="9" fontId="16" fillId="0" borderId="54" xfId="0" applyNumberFormat="1" applyFont="1" applyFill="1" applyBorder="1" applyAlignment="1">
      <alignment horizontal="right" vertical="center"/>
    </xf>
    <xf numFmtId="3" fontId="16" fillId="2" borderId="11" xfId="0" applyNumberFormat="1" applyFont="1" applyFill="1" applyBorder="1" applyAlignment="1">
      <alignment horizontal="right" vertical="center" wrapText="1"/>
    </xf>
    <xf numFmtId="3" fontId="16" fillId="2" borderId="9" xfId="0" applyNumberFormat="1" applyFont="1" applyFill="1" applyBorder="1" applyAlignment="1">
      <alignment horizontal="right" vertical="center" wrapText="1"/>
    </xf>
    <xf numFmtId="0" fontId="15" fillId="5" borderId="0" xfId="0" applyFont="1" applyFill="1" applyBorder="1" applyAlignment="1">
      <alignment horizontal="center" vertical="center" wrapText="1"/>
    </xf>
    <xf numFmtId="0" fontId="16" fillId="0" borderId="4" xfId="0" applyFont="1" applyBorder="1" applyAlignment="1">
      <alignment horizontal="left" vertical="center" wrapText="1"/>
    </xf>
    <xf numFmtId="0" fontId="15" fillId="8" borderId="6" xfId="0" applyFont="1" applyFill="1" applyBorder="1" applyAlignment="1">
      <alignment vertical="center"/>
    </xf>
    <xf numFmtId="0" fontId="16" fillId="4" borderId="4" xfId="0" applyFont="1" applyFill="1" applyBorder="1" applyAlignment="1">
      <alignment vertical="center"/>
    </xf>
    <xf numFmtId="0" fontId="16" fillId="0" borderId="4" xfId="0" applyFont="1" applyBorder="1" applyAlignment="1">
      <alignment vertical="center"/>
    </xf>
    <xf numFmtId="0" fontId="16" fillId="4" borderId="0" xfId="0" applyFont="1" applyFill="1" applyBorder="1" applyAlignment="1">
      <alignment vertical="center" wrapText="1"/>
    </xf>
    <xf numFmtId="0" fontId="16" fillId="0" borderId="4" xfId="0" applyFont="1" applyBorder="1" applyAlignment="1">
      <alignment horizontal="left" vertical="center"/>
    </xf>
    <xf numFmtId="0" fontId="16" fillId="4" borderId="4" xfId="0" applyFont="1" applyFill="1" applyBorder="1" applyAlignment="1">
      <alignment horizontal="left" vertical="center"/>
    </xf>
    <xf numFmtId="3" fontId="16" fillId="4" borderId="9" xfId="0" applyNumberFormat="1" applyFont="1" applyFill="1" applyBorder="1" applyAlignment="1">
      <alignment horizontal="right" vertical="center"/>
    </xf>
    <xf numFmtId="3" fontId="16" fillId="4" borderId="9" xfId="0" applyNumberFormat="1" applyFont="1" applyFill="1" applyBorder="1" applyAlignment="1">
      <alignment horizontal="right" vertical="center" wrapText="1"/>
    </xf>
    <xf numFmtId="3" fontId="16" fillId="4" borderId="0" xfId="0" applyNumberFormat="1" applyFont="1" applyFill="1" applyBorder="1" applyAlignment="1">
      <alignment horizontal="right" vertical="center" wrapText="1"/>
    </xf>
    <xf numFmtId="6" fontId="16" fillId="0" borderId="15" xfId="0" applyNumberFormat="1" applyFont="1" applyBorder="1" applyAlignment="1">
      <alignment horizontal="right" vertical="center" wrapText="1"/>
    </xf>
    <xf numFmtId="6" fontId="16" fillId="0" borderId="0" xfId="0" applyNumberFormat="1" applyFont="1" applyBorder="1" applyAlignment="1">
      <alignment horizontal="right" vertical="center" wrapText="1"/>
    </xf>
    <xf numFmtId="6" fontId="16" fillId="0" borderId="15" xfId="0" applyNumberFormat="1" applyFont="1" applyBorder="1" applyAlignment="1">
      <alignment horizontal="right" vertical="center"/>
    </xf>
    <xf numFmtId="0" fontId="16" fillId="0" borderId="0" xfId="0" applyFont="1" applyBorder="1" applyAlignment="1">
      <alignment horizontal="right" vertical="center" wrapText="1"/>
    </xf>
    <xf numFmtId="0" fontId="16" fillId="0" borderId="15" xfId="0" applyFont="1" applyBorder="1" applyAlignment="1">
      <alignment horizontal="right" vertical="center"/>
    </xf>
    <xf numFmtId="0" fontId="16" fillId="0" borderId="15" xfId="0" applyFont="1" applyBorder="1" applyAlignment="1">
      <alignment horizontal="right" vertical="center" wrapText="1"/>
    </xf>
    <xf numFmtId="0" fontId="16" fillId="0" borderId="14" xfId="0" applyFont="1" applyBorder="1" applyAlignment="1">
      <alignment horizontal="right" vertical="center" wrapText="1"/>
    </xf>
    <xf numFmtId="3" fontId="16" fillId="4" borderId="12" xfId="0" applyNumberFormat="1" applyFont="1" applyFill="1" applyBorder="1" applyAlignment="1">
      <alignment horizontal="right" vertical="center" wrapText="1"/>
    </xf>
    <xf numFmtId="164" fontId="16" fillId="4" borderId="12" xfId="0" applyNumberFormat="1" applyFont="1" applyFill="1" applyBorder="1" applyAlignment="1">
      <alignment vertical="center" wrapText="1"/>
    </xf>
    <xf numFmtId="3" fontId="16" fillId="0" borderId="5" xfId="0" applyNumberFormat="1" applyFont="1" applyFill="1" applyBorder="1" applyAlignment="1">
      <alignment vertical="center" wrapText="1"/>
    </xf>
    <xf numFmtId="3" fontId="16" fillId="4" borderId="12" xfId="0" applyNumberFormat="1" applyFont="1" applyFill="1" applyBorder="1" applyAlignment="1">
      <alignment vertical="center" wrapText="1"/>
    </xf>
    <xf numFmtId="9" fontId="10" fillId="4" borderId="32" xfId="0" applyNumberFormat="1" applyFont="1" applyFill="1" applyBorder="1" applyAlignment="1">
      <alignment horizontal="right" vertical="center"/>
    </xf>
    <xf numFmtId="3" fontId="16" fillId="2" borderId="9" xfId="0" applyNumberFormat="1" applyFont="1" applyFill="1" applyBorder="1" applyAlignment="1">
      <alignment horizontal="centerContinuous" vertical="center" wrapText="1"/>
    </xf>
    <xf numFmtId="0" fontId="16" fillId="2" borderId="0" xfId="0" applyFont="1" applyFill="1" applyBorder="1" applyAlignment="1">
      <alignment horizontal="centerContinuous" vertical="center" wrapText="1"/>
    </xf>
    <xf numFmtId="0" fontId="18" fillId="9" borderId="4" xfId="0" applyFont="1" applyFill="1" applyBorder="1" applyAlignment="1">
      <alignment vertical="center"/>
    </xf>
    <xf numFmtId="0" fontId="18" fillId="9" borderId="0" xfId="0" applyFont="1" applyFill="1" applyBorder="1" applyAlignment="1">
      <alignment vertical="center"/>
    </xf>
    <xf numFmtId="0" fontId="18" fillId="9" borderId="5" xfId="0" applyFont="1" applyFill="1" applyBorder="1" applyAlignment="1">
      <alignment vertical="center"/>
    </xf>
    <xf numFmtId="0" fontId="18" fillId="7" borderId="28" xfId="0" applyFont="1" applyFill="1" applyBorder="1" applyAlignment="1">
      <alignment horizontal="centerContinuous" vertical="center" wrapText="1"/>
    </xf>
    <xf numFmtId="0" fontId="18" fillId="7" borderId="7" xfId="0" applyFont="1" applyFill="1" applyBorder="1" applyAlignment="1">
      <alignment horizontal="centerContinuous" vertical="center" wrapText="1"/>
    </xf>
    <xf numFmtId="0" fontId="18" fillId="7" borderId="3" xfId="0" applyFont="1" applyFill="1" applyBorder="1" applyAlignment="1">
      <alignment horizontal="centerContinuous" vertical="center" wrapText="1"/>
    </xf>
    <xf numFmtId="9" fontId="16" fillId="12" borderId="9" xfId="0" applyNumberFormat="1" applyFont="1" applyFill="1" applyBorder="1" applyAlignment="1">
      <alignment horizontal="right" vertical="center"/>
    </xf>
    <xf numFmtId="0" fontId="16" fillId="12" borderId="9" xfId="0" applyFont="1" applyFill="1" applyBorder="1" applyAlignment="1">
      <alignment horizontal="right" vertical="center" wrapText="1"/>
    </xf>
    <xf numFmtId="9" fontId="16" fillId="12" borderId="12" xfId="0" applyNumberFormat="1" applyFont="1" applyFill="1" applyBorder="1" applyAlignment="1">
      <alignment horizontal="right" vertical="center"/>
    </xf>
    <xf numFmtId="9" fontId="16" fillId="0" borderId="17" xfId="0" applyNumberFormat="1" applyFont="1" applyFill="1" applyBorder="1" applyAlignment="1">
      <alignment horizontal="right" vertical="center"/>
    </xf>
    <xf numFmtId="0" fontId="16" fillId="2" borderId="5" xfId="0" applyFont="1" applyFill="1" applyBorder="1" applyAlignment="1">
      <alignment horizontal="centerContinuous" vertical="center" wrapText="1"/>
    </xf>
    <xf numFmtId="0" fontId="16" fillId="2" borderId="9" xfId="0" applyFont="1" applyFill="1" applyBorder="1" applyAlignment="1">
      <alignment horizontal="centerContinuous" vertical="center" wrapText="1"/>
    </xf>
    <xf numFmtId="0" fontId="16" fillId="2" borderId="10" xfId="0" applyFont="1" applyFill="1" applyBorder="1" applyAlignment="1">
      <alignment horizontal="centerContinuous" vertical="center" wrapText="1"/>
    </xf>
    <xf numFmtId="9" fontId="16" fillId="0" borderId="5" xfId="0" applyNumberFormat="1" applyFont="1" applyFill="1" applyBorder="1" applyAlignment="1">
      <alignment horizontal="right" vertical="center"/>
    </xf>
    <xf numFmtId="3" fontId="16" fillId="2" borderId="10" xfId="0" applyNumberFormat="1" applyFont="1" applyFill="1" applyBorder="1" applyAlignment="1">
      <alignment horizontal="right" vertical="center" wrapText="1"/>
    </xf>
    <xf numFmtId="9" fontId="16" fillId="0" borderId="17" xfId="0" applyNumberFormat="1" applyFont="1" applyBorder="1" applyAlignment="1">
      <alignment horizontal="right" vertical="center" wrapText="1"/>
    </xf>
    <xf numFmtId="9" fontId="16" fillId="4" borderId="12" xfId="0" applyNumberFormat="1" applyFont="1" applyFill="1" applyBorder="1" applyAlignment="1">
      <alignment vertical="center" wrapText="1"/>
    </xf>
    <xf numFmtId="3" fontId="16" fillId="12" borderId="5" xfId="0" applyNumberFormat="1" applyFont="1" applyFill="1" applyBorder="1" applyAlignment="1">
      <alignment vertical="center"/>
    </xf>
    <xf numFmtId="3" fontId="16" fillId="12" borderId="9" xfId="0" applyNumberFormat="1" applyFont="1" applyFill="1" applyBorder="1" applyAlignment="1">
      <alignment vertical="center"/>
    </xf>
    <xf numFmtId="0" fontId="15" fillId="5" borderId="4" xfId="0" applyFont="1" applyFill="1" applyBorder="1" applyAlignment="1">
      <alignment vertical="center"/>
    </xf>
    <xf numFmtId="0" fontId="15" fillId="5" borderId="0" xfId="0" applyFont="1" applyFill="1" applyBorder="1" applyAlignment="1">
      <alignment vertical="center"/>
    </xf>
    <xf numFmtId="0" fontId="15" fillId="5" borderId="5" xfId="0" applyFont="1" applyFill="1" applyBorder="1" applyAlignment="1">
      <alignment vertical="center"/>
    </xf>
    <xf numFmtId="3" fontId="16" fillId="4" borderId="9" xfId="0" applyNumberFormat="1" applyFont="1" applyFill="1" applyBorder="1" applyAlignment="1">
      <alignment horizontal="center" vertical="center"/>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35" xfId="0" applyFont="1" applyBorder="1" applyAlignment="1">
      <alignment horizontal="left" vertical="top" wrapText="1"/>
    </xf>
    <xf numFmtId="0" fontId="17" fillId="0" borderId="0" xfId="0" applyFont="1" applyAlignment="1">
      <alignment horizontal="left" vertical="center" wrapText="1"/>
    </xf>
    <xf numFmtId="0" fontId="10" fillId="0" borderId="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1" fillId="4" borderId="4" xfId="0" applyFont="1" applyFill="1" applyBorder="1" applyAlignment="1">
      <alignment horizontal="left" vertical="top" wrapText="1"/>
    </xf>
    <xf numFmtId="0" fontId="11" fillId="4" borderId="0"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0" borderId="4" xfId="0" applyFont="1" applyBorder="1" applyAlignment="1">
      <alignment horizontal="left" vertical="top" wrapText="1"/>
    </xf>
    <xf numFmtId="0" fontId="11" fillId="0" borderId="0" xfId="0" applyFont="1" applyBorder="1" applyAlignment="1">
      <alignment horizontal="left" vertical="top" wrapText="1"/>
    </xf>
    <xf numFmtId="0" fontId="11" fillId="0" borderId="5" xfId="0" applyFont="1" applyBorder="1" applyAlignment="1">
      <alignment horizontal="left" vertical="top" wrapText="1"/>
    </xf>
    <xf numFmtId="3" fontId="16" fillId="2" borderId="11" xfId="0" applyNumberFormat="1" applyFont="1" applyFill="1" applyBorder="1" applyAlignment="1">
      <alignment horizontal="right" vertical="center" wrapText="1"/>
    </xf>
    <xf numFmtId="0" fontId="15" fillId="8" borderId="26" xfId="3" applyFont="1" applyFill="1" applyBorder="1" applyAlignment="1">
      <alignment horizontal="left" vertical="center" wrapText="1"/>
    </xf>
    <xf numFmtId="3" fontId="16" fillId="2" borderId="11" xfId="0" applyNumberFormat="1" applyFont="1" applyFill="1" applyBorder="1" applyAlignment="1">
      <alignment horizontal="right" vertical="center"/>
    </xf>
    <xf numFmtId="0" fontId="15" fillId="5" borderId="4" xfId="0" applyFont="1" applyFill="1" applyBorder="1" applyAlignment="1">
      <alignment horizontal="left" vertical="center"/>
    </xf>
    <xf numFmtId="0" fontId="15" fillId="5" borderId="0" xfId="0" applyFont="1" applyFill="1" applyBorder="1" applyAlignment="1">
      <alignment horizontal="left" vertical="center"/>
    </xf>
    <xf numFmtId="0" fontId="15" fillId="5" borderId="5" xfId="0" applyFont="1" applyFill="1" applyBorder="1" applyAlignment="1">
      <alignment horizontal="left" vertical="center"/>
    </xf>
    <xf numFmtId="3" fontId="16" fillId="2" borderId="9" xfId="0" applyNumberFormat="1" applyFont="1" applyFill="1" applyBorder="1" applyAlignment="1">
      <alignment horizontal="right" vertical="center" wrapText="1"/>
    </xf>
    <xf numFmtId="3" fontId="16" fillId="2" borderId="5" xfId="0" applyNumberFormat="1" applyFont="1" applyFill="1" applyBorder="1" applyAlignment="1">
      <alignment horizontal="right" vertical="center" wrapText="1"/>
    </xf>
    <xf numFmtId="0" fontId="22" fillId="0" borderId="0" xfId="0" applyFont="1" applyFill="1" applyBorder="1" applyAlignment="1">
      <alignment horizontal="left" vertical="center" wrapText="1"/>
    </xf>
    <xf numFmtId="0" fontId="18" fillId="7" borderId="28"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3" xfId="0" applyFont="1" applyFill="1" applyBorder="1" applyAlignment="1">
      <alignment horizontal="center" vertical="center" wrapText="1"/>
    </xf>
    <xf numFmtId="3" fontId="16" fillId="2" borderId="9" xfId="0" applyNumberFormat="1" applyFont="1" applyFill="1" applyBorder="1" applyAlignment="1">
      <alignment horizontal="center" vertical="center" wrapText="1"/>
    </xf>
    <xf numFmtId="3" fontId="16" fillId="2" borderId="10" xfId="0" applyNumberFormat="1" applyFont="1" applyFill="1" applyBorder="1" applyAlignment="1">
      <alignment horizontal="center" vertical="center" wrapText="1"/>
    </xf>
    <xf numFmtId="3" fontId="16" fillId="2" borderId="0" xfId="0" applyNumberFormat="1" applyFont="1" applyFill="1" applyBorder="1" applyAlignment="1">
      <alignment horizontal="center" vertical="center" wrapText="1"/>
    </xf>
    <xf numFmtId="3" fontId="16" fillId="2" borderId="5" xfId="0"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5" fillId="8" borderId="4" xfId="0" applyFont="1" applyFill="1" applyBorder="1" applyAlignment="1">
      <alignment horizontal="left" vertical="center" wrapText="1"/>
    </xf>
    <xf numFmtId="0" fontId="15" fillId="8" borderId="0" xfId="0" applyFont="1" applyFill="1" applyBorder="1" applyAlignment="1">
      <alignment horizontal="left" vertical="center" wrapText="1"/>
    </xf>
    <xf numFmtId="0" fontId="16" fillId="2" borderId="0" xfId="0" applyFont="1" applyFill="1" applyBorder="1" applyAlignment="1">
      <alignment horizontal="center" vertical="center" wrapText="1"/>
    </xf>
    <xf numFmtId="0" fontId="16" fillId="4" borderId="4" xfId="0" applyFont="1" applyFill="1" applyBorder="1" applyAlignment="1">
      <alignment horizontal="left" vertical="center" wrapText="1"/>
    </xf>
    <xf numFmtId="0" fontId="16" fillId="4" borderId="0" xfId="0" applyFont="1" applyFill="1" applyBorder="1" applyAlignment="1">
      <alignment horizontal="left" vertical="center" wrapText="1"/>
    </xf>
    <xf numFmtId="0" fontId="16" fillId="0" borderId="6" xfId="0" applyFont="1" applyBorder="1" applyAlignment="1">
      <alignment horizontal="left" vertical="center" wrapText="1"/>
    </xf>
    <xf numFmtId="0" fontId="16" fillId="0" borderId="8" xfId="0" applyFont="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Border="1" applyAlignment="1">
      <alignment horizontal="left"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21" xfId="0" applyFont="1" applyFill="1" applyBorder="1" applyAlignment="1">
      <alignment horizontal="center" vertical="center"/>
    </xf>
    <xf numFmtId="0" fontId="13" fillId="0" borderId="0" xfId="0" applyFont="1" applyAlignment="1">
      <alignment horizontal="left"/>
    </xf>
    <xf numFmtId="0" fontId="22" fillId="0" borderId="8" xfId="0" applyFont="1" applyFill="1" applyBorder="1" applyAlignment="1">
      <alignment horizontal="left" vertical="center" wrapText="1"/>
    </xf>
    <xf numFmtId="0" fontId="10" fillId="4" borderId="6" xfId="0" applyFont="1" applyFill="1" applyBorder="1" applyAlignment="1">
      <alignment vertical="center" wrapText="1"/>
    </xf>
    <xf numFmtId="0" fontId="10" fillId="4" borderId="8" xfId="0" applyFont="1" applyFill="1" applyBorder="1" applyAlignment="1">
      <alignment vertical="center" wrapText="1"/>
    </xf>
    <xf numFmtId="0" fontId="10" fillId="4" borderId="4" xfId="0" applyFont="1" applyFill="1" applyBorder="1" applyAlignment="1">
      <alignment vertical="center" wrapText="1"/>
    </xf>
    <xf numFmtId="0" fontId="10" fillId="4" borderId="0" xfId="0" applyFont="1" applyFill="1" applyBorder="1" applyAlignment="1">
      <alignment vertical="center" wrapText="1"/>
    </xf>
    <xf numFmtId="0" fontId="10" fillId="0" borderId="4" xfId="0" applyFont="1" applyBorder="1" applyAlignment="1">
      <alignment vertical="center" wrapText="1"/>
    </xf>
    <xf numFmtId="0" fontId="10" fillId="0" borderId="0" xfId="0" applyFont="1" applyBorder="1" applyAlignment="1">
      <alignment vertical="center" wrapText="1"/>
    </xf>
    <xf numFmtId="0" fontId="10" fillId="0" borderId="14" xfId="0" applyFont="1" applyBorder="1" applyAlignment="1">
      <alignmen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16" fillId="7" borderId="1"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5" fillId="8" borderId="4" xfId="0" applyFont="1" applyFill="1" applyBorder="1" applyAlignment="1">
      <alignment horizontal="left" vertical="center"/>
    </xf>
    <xf numFmtId="0" fontId="15" fillId="8" borderId="10" xfId="0" applyFont="1" applyFill="1" applyBorder="1" applyAlignment="1">
      <alignment horizontal="left" vertical="center"/>
    </xf>
    <xf numFmtId="0" fontId="15" fillId="5" borderId="10"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6" fillId="2" borderId="5" xfId="0" applyFont="1" applyFill="1" applyBorder="1" applyAlignment="1">
      <alignment horizontal="center" vertical="center" wrapText="1"/>
    </xf>
    <xf numFmtId="0" fontId="15" fillId="8" borderId="6" xfId="0" applyFont="1" applyFill="1" applyBorder="1" applyAlignment="1">
      <alignment vertical="center"/>
    </xf>
    <xf numFmtId="0" fontId="15" fillId="8" borderId="8" xfId="0" applyFont="1" applyFill="1" applyBorder="1" applyAlignment="1">
      <alignment vertical="center"/>
    </xf>
    <xf numFmtId="0" fontId="16" fillId="4" borderId="4" xfId="0" applyFont="1" applyFill="1" applyBorder="1" applyAlignment="1">
      <alignment vertical="center"/>
    </xf>
    <xf numFmtId="0" fontId="16" fillId="4" borderId="0" xfId="0" applyFont="1" applyFill="1" applyBorder="1" applyAlignment="1">
      <alignment vertical="center"/>
    </xf>
    <xf numFmtId="0" fontId="16" fillId="0" borderId="4" xfId="0" applyFont="1" applyBorder="1" applyAlignment="1">
      <alignment vertical="center"/>
    </xf>
    <xf numFmtId="0" fontId="16" fillId="0" borderId="0" xfId="0" applyFont="1" applyBorder="1" applyAlignment="1">
      <alignment vertical="center"/>
    </xf>
    <xf numFmtId="0" fontId="16" fillId="0" borderId="4" xfId="0" applyFont="1" applyBorder="1" applyAlignment="1">
      <alignment vertical="center" wrapText="1"/>
    </xf>
    <xf numFmtId="0" fontId="16" fillId="0" borderId="0" xfId="0" applyFont="1" applyBorder="1" applyAlignment="1">
      <alignment vertical="center" wrapText="1"/>
    </xf>
    <xf numFmtId="0" fontId="15" fillId="8" borderId="4" xfId="0" applyFont="1" applyFill="1" applyBorder="1" applyAlignment="1">
      <alignment vertical="center" wrapText="1"/>
    </xf>
    <xf numFmtId="0" fontId="15" fillId="8" borderId="0" xfId="0" applyFont="1" applyFill="1" applyBorder="1" applyAlignment="1">
      <alignment vertical="center" wrapText="1"/>
    </xf>
    <xf numFmtId="0" fontId="16" fillId="4" borderId="4" xfId="0" applyFont="1" applyFill="1" applyBorder="1" applyAlignment="1">
      <alignment vertical="center" wrapText="1"/>
    </xf>
    <xf numFmtId="0" fontId="16" fillId="4" borderId="0" xfId="0" applyFont="1" applyFill="1" applyBorder="1" applyAlignment="1">
      <alignment vertical="center" wrapText="1"/>
    </xf>
    <xf numFmtId="0" fontId="16" fillId="5" borderId="4" xfId="0" applyFont="1" applyFill="1" applyBorder="1" applyAlignment="1">
      <alignment horizontal="center" vertical="center" wrapText="1"/>
    </xf>
    <xf numFmtId="0" fontId="16" fillId="5" borderId="0" xfId="0" applyFont="1" applyFill="1" applyBorder="1" applyAlignment="1">
      <alignment horizontal="center" vertical="center" wrapText="1"/>
    </xf>
    <xf numFmtId="0" fontId="15" fillId="8" borderId="6" xfId="0" applyFont="1" applyFill="1" applyBorder="1" applyAlignment="1">
      <alignment horizontal="left" vertical="center"/>
    </xf>
    <xf numFmtId="0" fontId="15" fillId="8" borderId="8" xfId="0" applyFont="1" applyFill="1" applyBorder="1" applyAlignment="1">
      <alignment horizontal="left" vertical="center"/>
    </xf>
    <xf numFmtId="0" fontId="16" fillId="0" borderId="4" xfId="0" applyFont="1" applyBorder="1" applyAlignment="1">
      <alignment horizontal="left" vertical="center"/>
    </xf>
    <xf numFmtId="0" fontId="16" fillId="0" borderId="0" xfId="0" applyFont="1" applyBorder="1" applyAlignment="1">
      <alignment horizontal="left" vertical="center"/>
    </xf>
    <xf numFmtId="0" fontId="16" fillId="4" borderId="4" xfId="0" applyFont="1" applyFill="1" applyBorder="1" applyAlignment="1">
      <alignment horizontal="left" vertical="center"/>
    </xf>
    <xf numFmtId="0" fontId="16" fillId="4" borderId="0" xfId="0" applyFont="1" applyFill="1" applyBorder="1" applyAlignment="1">
      <alignment horizontal="left" vertical="center"/>
    </xf>
    <xf numFmtId="6" fontId="16" fillId="0" borderId="4" xfId="0" applyNumberFormat="1" applyFont="1" applyBorder="1" applyAlignment="1">
      <alignment horizontal="left" vertical="center"/>
    </xf>
    <xf numFmtId="6" fontId="16" fillId="0" borderId="0" xfId="0" applyNumberFormat="1" applyFont="1" applyBorder="1" applyAlignment="1">
      <alignment horizontal="left" vertical="center"/>
    </xf>
    <xf numFmtId="0" fontId="16" fillId="3" borderId="4"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8" xfId="0"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33" xfId="0" applyFont="1" applyFill="1" applyBorder="1" applyAlignment="1">
      <alignment horizontal="left" vertical="center" wrapText="1"/>
    </xf>
    <xf numFmtId="0" fontId="15" fillId="8" borderId="10"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6" fillId="5" borderId="10" xfId="0" applyFont="1" applyFill="1" applyBorder="1" applyAlignment="1">
      <alignment horizontal="center" vertical="center" wrapText="1"/>
    </xf>
    <xf numFmtId="0" fontId="16" fillId="0" borderId="14" xfId="0" applyFont="1" applyBorder="1" applyAlignment="1">
      <alignment horizontal="left" vertical="center" wrapText="1"/>
    </xf>
    <xf numFmtId="0" fontId="15" fillId="8" borderId="8" xfId="0" applyFont="1" applyFill="1" applyBorder="1" applyAlignment="1">
      <alignment horizontal="left" vertical="center" wrapText="1"/>
    </xf>
    <xf numFmtId="0" fontId="26" fillId="0" borderId="0" xfId="0" applyFont="1" applyBorder="1" applyAlignment="1">
      <alignment horizontal="center" vertical="center" wrapText="1"/>
    </xf>
    <xf numFmtId="0" fontId="26" fillId="0" borderId="5" xfId="0" applyFont="1" applyBorder="1" applyAlignment="1">
      <alignment horizontal="center" vertical="center" wrapText="1"/>
    </xf>
    <xf numFmtId="0" fontId="16" fillId="10" borderId="6" xfId="0" applyFont="1" applyFill="1" applyBorder="1" applyAlignment="1">
      <alignment horizontal="left" vertical="center" wrapText="1"/>
    </xf>
    <xf numFmtId="0" fontId="16" fillId="10" borderId="8" xfId="0" applyFont="1" applyFill="1" applyBorder="1" applyAlignment="1">
      <alignment horizontal="left" vertical="center" wrapText="1"/>
    </xf>
    <xf numFmtId="164" fontId="16" fillId="0" borderId="4" xfId="0" applyNumberFormat="1" applyFont="1" applyFill="1" applyBorder="1" applyAlignment="1">
      <alignment vertical="center"/>
    </xf>
    <xf numFmtId="164" fontId="16" fillId="0" borderId="5" xfId="0" applyNumberFormat="1" applyFont="1" applyFill="1" applyBorder="1" applyAlignment="1">
      <alignment vertical="center"/>
    </xf>
    <xf numFmtId="164" fontId="16" fillId="0" borderId="4" xfId="0" applyNumberFormat="1" applyFont="1" applyFill="1" applyBorder="1" applyAlignment="1">
      <alignment horizontal="right" vertical="center"/>
    </xf>
    <xf numFmtId="164" fontId="16" fillId="0" borderId="5" xfId="0" applyNumberFormat="1" applyFont="1" applyFill="1" applyBorder="1" applyAlignment="1">
      <alignment horizontal="right" vertical="center"/>
    </xf>
    <xf numFmtId="3" fontId="16" fillId="4" borderId="9" xfId="0" applyNumberFormat="1" applyFont="1" applyFill="1" applyBorder="1" applyAlignment="1">
      <alignment horizontal="right" vertical="center"/>
    </xf>
    <xf numFmtId="3" fontId="16" fillId="4" borderId="5" xfId="0" applyNumberFormat="1" applyFont="1" applyFill="1" applyBorder="1" applyAlignment="1">
      <alignment horizontal="right" vertical="center"/>
    </xf>
    <xf numFmtId="6" fontId="16" fillId="0" borderId="29" xfId="0" applyNumberFormat="1" applyFont="1" applyBorder="1" applyAlignment="1">
      <alignment horizontal="right" vertical="center" wrapText="1"/>
    </xf>
    <xf numFmtId="6" fontId="16" fillId="0" borderId="8" xfId="0" applyNumberFormat="1" applyFont="1" applyBorder="1" applyAlignment="1">
      <alignment horizontal="right" vertical="center" wrapText="1"/>
    </xf>
    <xf numFmtId="6" fontId="16" fillId="0" borderId="29" xfId="0" applyNumberFormat="1" applyFont="1" applyBorder="1" applyAlignment="1">
      <alignment horizontal="right" vertical="center"/>
    </xf>
    <xf numFmtId="6" fontId="16" fillId="0" borderId="35" xfId="0" applyNumberFormat="1" applyFont="1" applyBorder="1" applyAlignment="1">
      <alignment horizontal="right" vertical="center"/>
    </xf>
    <xf numFmtId="3" fontId="16" fillId="4" borderId="9" xfId="0" applyNumberFormat="1" applyFont="1" applyFill="1" applyBorder="1" applyAlignment="1">
      <alignment horizontal="right" vertical="center" wrapText="1"/>
    </xf>
    <xf numFmtId="3" fontId="16" fillId="4" borderId="0" xfId="0" applyNumberFormat="1" applyFont="1" applyFill="1" applyBorder="1" applyAlignment="1">
      <alignment horizontal="right" vertical="center" wrapText="1"/>
    </xf>
    <xf numFmtId="6" fontId="16" fillId="0" borderId="15" xfId="0" applyNumberFormat="1" applyFont="1" applyBorder="1" applyAlignment="1">
      <alignment horizontal="right" vertical="center" wrapText="1"/>
    </xf>
    <xf numFmtId="6" fontId="16" fillId="0" borderId="0" xfId="0" applyNumberFormat="1" applyFont="1" applyBorder="1" applyAlignment="1">
      <alignment horizontal="right" vertical="center" wrapText="1"/>
    </xf>
    <xf numFmtId="6" fontId="16" fillId="0" borderId="15" xfId="0" applyNumberFormat="1" applyFont="1" applyBorder="1" applyAlignment="1">
      <alignment horizontal="right" vertical="center"/>
    </xf>
    <xf numFmtId="6" fontId="16" fillId="0" borderId="5" xfId="0" applyNumberFormat="1" applyFont="1" applyBorder="1" applyAlignment="1">
      <alignment horizontal="right" vertical="center"/>
    </xf>
    <xf numFmtId="6" fontId="16" fillId="0" borderId="6" xfId="0" applyNumberFormat="1" applyFont="1" applyBorder="1" applyAlignment="1">
      <alignment horizontal="right" vertical="center"/>
    </xf>
    <xf numFmtId="0" fontId="16" fillId="0" borderId="44" xfId="0" applyFont="1" applyBorder="1" applyAlignment="1">
      <alignment horizontal="left" vertical="center" wrapText="1"/>
    </xf>
    <xf numFmtId="3" fontId="16" fillId="4" borderId="10" xfId="0" applyNumberFormat="1" applyFont="1" applyFill="1" applyBorder="1" applyAlignment="1">
      <alignment horizontal="right" vertical="center" wrapText="1"/>
    </xf>
    <xf numFmtId="0" fontId="16" fillId="0" borderId="0" xfId="0" applyFont="1" applyBorder="1" applyAlignment="1">
      <alignment horizontal="right" vertical="center" wrapText="1"/>
    </xf>
    <xf numFmtId="0" fontId="16" fillId="0" borderId="15" xfId="0" applyFont="1" applyBorder="1" applyAlignment="1">
      <alignment horizontal="right" vertical="center"/>
    </xf>
    <xf numFmtId="0" fontId="16" fillId="0" borderId="5" xfId="0" applyFont="1" applyBorder="1" applyAlignment="1">
      <alignment horizontal="right" vertical="center"/>
    </xf>
    <xf numFmtId="0" fontId="16" fillId="0" borderId="4" xfId="0" applyFont="1" applyBorder="1" applyAlignment="1">
      <alignment horizontal="right" vertical="center"/>
    </xf>
    <xf numFmtId="0" fontId="16" fillId="0" borderId="15" xfId="0" applyFont="1" applyBorder="1" applyAlignment="1">
      <alignment horizontal="right" vertical="center" wrapText="1"/>
    </xf>
    <xf numFmtId="0" fontId="16" fillId="0" borderId="14" xfId="0" applyFont="1" applyBorder="1" applyAlignment="1">
      <alignment horizontal="right" vertical="center" wrapText="1"/>
    </xf>
    <xf numFmtId="6" fontId="16" fillId="0" borderId="14" xfId="0" applyNumberFormat="1" applyFont="1" applyBorder="1" applyAlignment="1">
      <alignment horizontal="right" vertical="center" wrapText="1"/>
    </xf>
    <xf numFmtId="0" fontId="16" fillId="2" borderId="9" xfId="0" applyFont="1" applyFill="1" applyBorder="1" applyAlignment="1">
      <alignment horizontal="center" vertical="center" wrapText="1"/>
    </xf>
    <xf numFmtId="0" fontId="18" fillId="9" borderId="4" xfId="0" applyFont="1" applyFill="1" applyBorder="1" applyAlignment="1">
      <alignment horizontal="left" vertical="center" wrapText="1"/>
    </xf>
    <xf numFmtId="0" fontId="18" fillId="9" borderId="0" xfId="0" applyFont="1" applyFill="1" applyBorder="1" applyAlignment="1">
      <alignment horizontal="left" vertical="center" wrapText="1"/>
    </xf>
    <xf numFmtId="0" fontId="15" fillId="8" borderId="0" xfId="0" applyFont="1" applyFill="1" applyBorder="1" applyAlignment="1">
      <alignment horizontal="left" vertical="center"/>
    </xf>
    <xf numFmtId="0" fontId="18" fillId="7" borderId="28" xfId="0" applyFont="1" applyFill="1" applyBorder="1" applyAlignment="1">
      <alignment horizontal="center" vertical="center"/>
    </xf>
    <xf numFmtId="0" fontId="18" fillId="7" borderId="7" xfId="0" applyFont="1" applyFill="1" applyBorder="1" applyAlignment="1">
      <alignment horizontal="center" vertical="center"/>
    </xf>
    <xf numFmtId="0" fontId="18" fillId="7" borderId="3" xfId="0" applyFont="1" applyFill="1" applyBorder="1" applyAlignment="1">
      <alignment horizontal="center" vertical="center"/>
    </xf>
    <xf numFmtId="0" fontId="16" fillId="2" borderId="42"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15" fillId="8" borderId="51" xfId="0" applyFont="1" applyFill="1" applyBorder="1" applyAlignment="1">
      <alignment horizontal="left" vertical="center" wrapText="1"/>
    </xf>
    <xf numFmtId="0" fontId="15" fillId="8" borderId="39" xfId="0" applyFont="1" applyFill="1" applyBorder="1" applyAlignment="1">
      <alignment horizontal="left" vertical="center" wrapText="1"/>
    </xf>
    <xf numFmtId="0" fontId="16" fillId="2" borderId="39" xfId="0" applyFont="1" applyFill="1" applyBorder="1" applyAlignment="1">
      <alignment horizontal="center" vertical="center" wrapText="1"/>
    </xf>
    <xf numFmtId="0" fontId="18" fillId="9" borderId="5" xfId="0" applyFont="1" applyFill="1" applyBorder="1" applyAlignment="1">
      <alignment horizontal="left" vertical="center" wrapText="1"/>
    </xf>
    <xf numFmtId="0" fontId="16" fillId="2" borderId="41" xfId="0" applyFont="1" applyFill="1" applyBorder="1" applyAlignment="1">
      <alignment horizontal="center" vertical="center"/>
    </xf>
    <xf numFmtId="0" fontId="16" fillId="2" borderId="46" xfId="0" applyFont="1" applyFill="1" applyBorder="1" applyAlignment="1">
      <alignment horizontal="center" vertical="center"/>
    </xf>
    <xf numFmtId="0" fontId="18" fillId="7" borderId="13" xfId="0" applyFont="1" applyFill="1" applyBorder="1" applyAlignment="1">
      <alignment horizontal="center" vertical="center"/>
    </xf>
    <xf numFmtId="0" fontId="16" fillId="2" borderId="40" xfId="0" applyFont="1" applyFill="1" applyBorder="1" applyAlignment="1">
      <alignment horizontal="center" vertical="center"/>
    </xf>
    <xf numFmtId="0" fontId="15" fillId="8" borderId="45" xfId="0" applyFont="1" applyFill="1" applyBorder="1" applyAlignment="1">
      <alignment horizontal="left" vertical="center" wrapText="1"/>
    </xf>
    <xf numFmtId="0" fontId="16" fillId="8" borderId="46" xfId="0" applyFont="1" applyFill="1" applyBorder="1" applyAlignment="1">
      <alignment horizontal="left" vertical="center" wrapText="1"/>
    </xf>
    <xf numFmtId="0" fontId="16" fillId="2" borderId="38"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12" borderId="9" xfId="0" applyFont="1" applyFill="1" applyBorder="1" applyAlignment="1">
      <alignment horizontal="center" vertical="center" wrapText="1"/>
    </xf>
    <xf numFmtId="0" fontId="16" fillId="12" borderId="0"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5" fillId="8" borderId="46" xfId="0" applyFont="1" applyFill="1" applyBorder="1" applyAlignment="1">
      <alignment horizontal="left" vertical="center" wrapText="1"/>
    </xf>
    <xf numFmtId="0" fontId="21" fillId="8" borderId="45" xfId="0" applyFont="1" applyFill="1" applyBorder="1" applyAlignment="1">
      <alignment horizontal="left" vertical="center" wrapText="1"/>
    </xf>
    <xf numFmtId="0" fontId="21" fillId="8" borderId="46" xfId="0" applyFont="1" applyFill="1" applyBorder="1" applyAlignment="1">
      <alignment horizontal="left" vertical="center" wrapText="1"/>
    </xf>
    <xf numFmtId="0" fontId="18" fillId="7" borderId="53" xfId="0" applyFont="1" applyFill="1" applyBorder="1" applyAlignment="1">
      <alignment horizontal="center" vertical="center"/>
    </xf>
    <xf numFmtId="0" fontId="18" fillId="7" borderId="52" xfId="0" applyFont="1" applyFill="1" applyBorder="1" applyAlignment="1">
      <alignment horizontal="center" vertical="center"/>
    </xf>
    <xf numFmtId="6" fontId="16" fillId="4" borderId="4" xfId="0" applyNumberFormat="1" applyFont="1" applyFill="1" applyBorder="1" applyAlignment="1">
      <alignment horizontal="left" vertical="center"/>
    </xf>
    <xf numFmtId="6" fontId="16" fillId="4" borderId="0" xfId="0" applyNumberFormat="1" applyFont="1" applyFill="1" applyBorder="1" applyAlignment="1">
      <alignment horizontal="left" vertical="center"/>
    </xf>
    <xf numFmtId="0" fontId="21" fillId="8" borderId="4" xfId="0" applyFont="1" applyFill="1" applyBorder="1" applyAlignment="1">
      <alignment horizontal="left" vertical="center" wrapText="1"/>
    </xf>
    <xf numFmtId="0" fontId="21" fillId="8" borderId="0"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21" fillId="8" borderId="6" xfId="0" applyFont="1" applyFill="1" applyBorder="1" applyAlignment="1">
      <alignment horizontal="left" vertical="center" wrapText="1"/>
    </xf>
    <xf numFmtId="0" fontId="21" fillId="8" borderId="8" xfId="0" applyFont="1" applyFill="1" applyBorder="1" applyAlignment="1">
      <alignment horizontal="left" vertical="center" wrapText="1"/>
    </xf>
  </cellXfs>
  <cellStyles count="5">
    <cellStyle name="Comma" xfId="4" builtinId="3"/>
    <cellStyle name="Currency" xfId="1" builtinId="4"/>
    <cellStyle name="Hyperlink" xfId="3" builtinId="8"/>
    <cellStyle name="Normal" xfId="0" builtinId="0"/>
    <cellStyle name="Percent" xfId="2" builtinId="5"/>
  </cellStyles>
  <dxfs count="0"/>
  <tableStyles count="1" defaultTableStyle="TableStyleMedium2" defaultPivotStyle="PivotStyleLight16">
    <tableStyle name="Invisible" pivot="0" table="0" count="0" xr9:uid="{6189AFC8-AA0C-40D8-8AED-88B48E33F38A}"/>
  </tableStyles>
  <colors>
    <mruColors>
      <color rgb="FFF0F0F0"/>
      <color rgb="FFFFABAB"/>
      <color rgb="FFFFFFFF"/>
      <color rgb="FFD6E8E5"/>
      <color rgb="FF097F9E"/>
      <color rgb="FFFAEFCD"/>
      <color rgb="FFFFDB6C"/>
      <color rgb="FF000AAA"/>
      <color rgb="FF000066"/>
      <color rgb="FFE8F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60704-4F39-4945-9A2B-22566BE4CB25}">
  <dimension ref="A1:H6"/>
  <sheetViews>
    <sheetView workbookViewId="0">
      <selection activeCell="G9" sqref="G9"/>
    </sheetView>
  </sheetViews>
  <sheetFormatPr defaultColWidth="9.109375" defaultRowHeight="38.25" customHeight="1" x14ac:dyDescent="0.25"/>
  <cols>
    <col min="1" max="1" width="18.6640625" style="11" customWidth="1"/>
    <col min="2" max="8" width="18.6640625" style="10" customWidth="1"/>
    <col min="9" max="16384" width="9.109375" style="10"/>
  </cols>
  <sheetData>
    <row r="1" spans="1:8" ht="30" customHeight="1" x14ac:dyDescent="0.25">
      <c r="A1" s="410" t="s">
        <v>198</v>
      </c>
      <c r="B1" s="410"/>
      <c r="C1" s="410"/>
      <c r="D1" s="410"/>
      <c r="E1" s="410"/>
      <c r="F1" s="410"/>
      <c r="G1" s="410"/>
      <c r="H1" s="410"/>
    </row>
    <row r="2" spans="1:8" ht="38.25" customHeight="1" x14ac:dyDescent="0.25">
      <c r="A2" s="411" t="s">
        <v>225</v>
      </c>
      <c r="B2" s="412"/>
      <c r="C2" s="412"/>
      <c r="D2" s="412"/>
      <c r="E2" s="412"/>
      <c r="F2" s="412"/>
      <c r="G2" s="412"/>
      <c r="H2" s="413"/>
    </row>
    <row r="3" spans="1:8" ht="38.25" customHeight="1" x14ac:dyDescent="0.25">
      <c r="A3" s="414" t="s">
        <v>0</v>
      </c>
      <c r="B3" s="415"/>
      <c r="C3" s="415"/>
      <c r="D3" s="415"/>
      <c r="E3" s="415"/>
      <c r="F3" s="415"/>
      <c r="G3" s="415"/>
      <c r="H3" s="416"/>
    </row>
    <row r="4" spans="1:8" ht="38.25" customHeight="1" x14ac:dyDescent="0.25">
      <c r="A4" s="417" t="s">
        <v>1</v>
      </c>
      <c r="B4" s="418"/>
      <c r="C4" s="418"/>
      <c r="D4" s="418"/>
      <c r="E4" s="418"/>
      <c r="F4" s="418"/>
      <c r="G4" s="418"/>
      <c r="H4" s="419"/>
    </row>
    <row r="5" spans="1:8" ht="38.25" customHeight="1" x14ac:dyDescent="0.25">
      <c r="A5" s="414" t="s">
        <v>2</v>
      </c>
      <c r="B5" s="415"/>
      <c r="C5" s="415"/>
      <c r="D5" s="415"/>
      <c r="E5" s="415"/>
      <c r="F5" s="415"/>
      <c r="G5" s="415"/>
      <c r="H5" s="416"/>
    </row>
    <row r="6" spans="1:8" ht="50.25" customHeight="1" x14ac:dyDescent="0.25">
      <c r="A6" s="407" t="s">
        <v>3</v>
      </c>
      <c r="B6" s="408"/>
      <c r="C6" s="408"/>
      <c r="D6" s="408"/>
      <c r="E6" s="408"/>
      <c r="F6" s="408"/>
      <c r="G6" s="408"/>
      <c r="H6" s="409"/>
    </row>
  </sheetData>
  <mergeCells count="6">
    <mergeCell ref="A6:H6"/>
    <mergeCell ref="A1:H1"/>
    <mergeCell ref="A2:H2"/>
    <mergeCell ref="A3:H3"/>
    <mergeCell ref="A4:H4"/>
    <mergeCell ref="A5:H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7151-7AFE-445E-9831-EF607EE59914}">
  <dimension ref="A1:L14"/>
  <sheetViews>
    <sheetView workbookViewId="0">
      <selection activeCell="H11" sqref="H11"/>
    </sheetView>
  </sheetViews>
  <sheetFormatPr defaultColWidth="8.88671875" defaultRowHeight="14.4" x14ac:dyDescent="0.3"/>
  <cols>
    <col min="1" max="12" width="18.6640625" style="9" customWidth="1"/>
    <col min="13" max="16384" width="8.88671875" style="9"/>
  </cols>
  <sheetData>
    <row r="1" spans="1:12" ht="30" customHeight="1" x14ac:dyDescent="0.3">
      <c r="A1" s="428" t="s">
        <v>131</v>
      </c>
      <c r="B1" s="428"/>
      <c r="C1" s="428"/>
      <c r="D1" s="428"/>
      <c r="E1" s="428"/>
      <c r="F1" s="428"/>
      <c r="G1" s="428"/>
      <c r="H1" s="428"/>
      <c r="I1" s="428"/>
      <c r="J1" s="428"/>
    </row>
    <row r="2" spans="1:12" ht="21" customHeight="1" x14ac:dyDescent="0.3">
      <c r="A2" s="436"/>
      <c r="B2" s="430"/>
      <c r="C2" s="387">
        <v>2017</v>
      </c>
      <c r="D2" s="388"/>
      <c r="E2" s="387">
        <v>2018</v>
      </c>
      <c r="F2" s="388"/>
      <c r="G2" s="387">
        <v>2019</v>
      </c>
      <c r="H2" s="388"/>
      <c r="I2" s="387">
        <v>2020</v>
      </c>
      <c r="J2" s="388"/>
      <c r="K2" s="387">
        <v>2021</v>
      </c>
      <c r="L2" s="389"/>
    </row>
    <row r="3" spans="1:12" ht="21" customHeight="1" x14ac:dyDescent="0.3">
      <c r="A3" s="437"/>
      <c r="B3" s="438"/>
      <c r="C3" s="311" t="s">
        <v>70</v>
      </c>
      <c r="D3" s="68" t="s">
        <v>71</v>
      </c>
      <c r="E3" s="311" t="s">
        <v>70</v>
      </c>
      <c r="F3" s="68" t="s">
        <v>71</v>
      </c>
      <c r="G3" s="311" t="s">
        <v>70</v>
      </c>
      <c r="H3" s="68" t="s">
        <v>71</v>
      </c>
      <c r="I3" s="311" t="s">
        <v>70</v>
      </c>
      <c r="J3" s="68" t="s">
        <v>71</v>
      </c>
      <c r="K3" s="359" t="s">
        <v>70</v>
      </c>
      <c r="L3" s="42" t="s">
        <v>71</v>
      </c>
    </row>
    <row r="4" spans="1:12" ht="21" customHeight="1" x14ac:dyDescent="0.3">
      <c r="A4" s="439" t="s">
        <v>69</v>
      </c>
      <c r="B4" s="440"/>
      <c r="C4" s="382">
        <v>1197</v>
      </c>
      <c r="D4" s="383"/>
      <c r="E4" s="382">
        <v>1188</v>
      </c>
      <c r="F4" s="383"/>
      <c r="G4" s="382">
        <v>1150</v>
      </c>
      <c r="H4" s="383"/>
      <c r="I4" s="382">
        <v>1179</v>
      </c>
      <c r="J4" s="383"/>
      <c r="K4" s="382">
        <v>1171</v>
      </c>
      <c r="L4" s="394"/>
    </row>
    <row r="5" spans="1:12" ht="63" customHeight="1" x14ac:dyDescent="0.3">
      <c r="A5" s="446" t="s">
        <v>132</v>
      </c>
      <c r="B5" s="447"/>
      <c r="C5" s="109">
        <v>1115</v>
      </c>
      <c r="D5" s="63">
        <v>0.93</v>
      </c>
      <c r="E5" s="109">
        <v>1093</v>
      </c>
      <c r="F5" s="63">
        <v>0.92</v>
      </c>
      <c r="G5" s="254">
        <v>1125</v>
      </c>
      <c r="H5" s="159">
        <v>0.98</v>
      </c>
      <c r="I5" s="254">
        <v>1169</v>
      </c>
      <c r="J5" s="159">
        <v>0.99</v>
      </c>
      <c r="K5" s="254">
        <v>1165</v>
      </c>
      <c r="L5" s="399">
        <f>K5/$K$4</f>
        <v>0.9948761742100769</v>
      </c>
    </row>
    <row r="6" spans="1:12" ht="21" customHeight="1" x14ac:dyDescent="0.3">
      <c r="A6" s="384" t="s">
        <v>133</v>
      </c>
      <c r="B6" s="385"/>
      <c r="C6" s="385"/>
      <c r="D6" s="385"/>
      <c r="E6" s="385"/>
      <c r="F6" s="385"/>
      <c r="G6" s="385"/>
      <c r="H6" s="385"/>
      <c r="I6" s="385"/>
      <c r="J6" s="385"/>
      <c r="K6" s="385"/>
      <c r="L6" s="386"/>
    </row>
    <row r="7" spans="1:12" ht="21" customHeight="1" x14ac:dyDescent="0.3">
      <c r="A7" s="446" t="s">
        <v>134</v>
      </c>
      <c r="B7" s="447"/>
      <c r="C7" s="160">
        <v>1028</v>
      </c>
      <c r="D7" s="53">
        <v>0.86</v>
      </c>
      <c r="E7" s="160">
        <v>997</v>
      </c>
      <c r="F7" s="53">
        <v>0.84</v>
      </c>
      <c r="G7" s="160">
        <v>964</v>
      </c>
      <c r="H7" s="53">
        <v>0.84</v>
      </c>
      <c r="I7" s="160">
        <v>1046</v>
      </c>
      <c r="J7" s="53">
        <v>0.89</v>
      </c>
      <c r="K7" s="160">
        <v>1042</v>
      </c>
      <c r="L7" s="162">
        <f>K7/$K$4</f>
        <v>0.8898377455166524</v>
      </c>
    </row>
    <row r="8" spans="1:12" ht="42" customHeight="1" x14ac:dyDescent="0.3">
      <c r="A8" s="442" t="s">
        <v>135</v>
      </c>
      <c r="B8" s="443"/>
      <c r="C8" s="154">
        <v>1058</v>
      </c>
      <c r="D8" s="92">
        <v>0.88</v>
      </c>
      <c r="E8" s="154">
        <v>1038</v>
      </c>
      <c r="F8" s="92">
        <v>0.87</v>
      </c>
      <c r="G8" s="154">
        <v>1032</v>
      </c>
      <c r="H8" s="92">
        <v>0.87</v>
      </c>
      <c r="I8" s="154">
        <v>1130</v>
      </c>
      <c r="J8" s="92">
        <v>0.96</v>
      </c>
      <c r="K8" s="154">
        <v>1133</v>
      </c>
      <c r="L8" s="155">
        <f t="shared" ref="L8:L14" si="0">K8/$K$4</f>
        <v>0.96754910333048672</v>
      </c>
    </row>
    <row r="9" spans="1:12" ht="21" customHeight="1" x14ac:dyDescent="0.3">
      <c r="A9" s="446" t="s">
        <v>136</v>
      </c>
      <c r="B9" s="447"/>
      <c r="C9" s="160">
        <v>1017</v>
      </c>
      <c r="D9" s="53">
        <v>0.85</v>
      </c>
      <c r="E9" s="160">
        <v>999</v>
      </c>
      <c r="F9" s="53">
        <v>0.84</v>
      </c>
      <c r="G9" s="160">
        <v>993</v>
      </c>
      <c r="H9" s="53">
        <v>0.84</v>
      </c>
      <c r="I9" s="160">
        <v>1103</v>
      </c>
      <c r="J9" s="53">
        <v>0.94</v>
      </c>
      <c r="K9" s="160">
        <v>1115</v>
      </c>
      <c r="L9" s="162">
        <f t="shared" si="0"/>
        <v>0.95217762596071731</v>
      </c>
    </row>
    <row r="10" spans="1:12" ht="42" customHeight="1" x14ac:dyDescent="0.3">
      <c r="A10" s="442" t="s">
        <v>137</v>
      </c>
      <c r="B10" s="443"/>
      <c r="C10" s="157">
        <v>928</v>
      </c>
      <c r="D10" s="156">
        <v>0.78</v>
      </c>
      <c r="E10" s="157">
        <v>902</v>
      </c>
      <c r="F10" s="156">
        <v>0.76</v>
      </c>
      <c r="G10" s="157">
        <v>889</v>
      </c>
      <c r="H10" s="156">
        <v>0.75</v>
      </c>
      <c r="I10" s="157">
        <v>1014</v>
      </c>
      <c r="J10" s="156">
        <v>0.86</v>
      </c>
      <c r="K10" s="157">
        <v>1028</v>
      </c>
      <c r="L10" s="155">
        <f t="shared" si="0"/>
        <v>0.87788215200683173</v>
      </c>
    </row>
    <row r="11" spans="1:12" ht="42" customHeight="1" x14ac:dyDescent="0.3">
      <c r="A11" s="446" t="s">
        <v>138</v>
      </c>
      <c r="B11" s="447"/>
      <c r="C11" s="160">
        <v>926</v>
      </c>
      <c r="D11" s="53">
        <v>0.77</v>
      </c>
      <c r="E11" s="160">
        <v>693</v>
      </c>
      <c r="F11" s="53">
        <v>0.57999999999999996</v>
      </c>
      <c r="G11" s="160">
        <v>722</v>
      </c>
      <c r="H11" s="53">
        <v>0.61</v>
      </c>
      <c r="I11" s="160">
        <v>872</v>
      </c>
      <c r="J11" s="53">
        <v>0.74</v>
      </c>
      <c r="K11" s="160">
        <v>893</v>
      </c>
      <c r="L11" s="162">
        <f t="shared" si="0"/>
        <v>0.76259607173356103</v>
      </c>
    </row>
    <row r="12" spans="1:12" ht="49.5" customHeight="1" x14ac:dyDescent="0.3">
      <c r="A12" s="442" t="s">
        <v>210</v>
      </c>
      <c r="B12" s="503"/>
      <c r="C12" s="364" t="s">
        <v>205</v>
      </c>
      <c r="D12" s="364" t="s">
        <v>205</v>
      </c>
      <c r="E12" s="364">
        <v>834</v>
      </c>
      <c r="F12" s="104">
        <v>0.7</v>
      </c>
      <c r="G12" s="158">
        <v>849</v>
      </c>
      <c r="H12" s="104">
        <v>0.71</v>
      </c>
      <c r="I12" s="158">
        <v>924</v>
      </c>
      <c r="J12" s="104">
        <v>0.78</v>
      </c>
      <c r="K12" s="158">
        <v>932</v>
      </c>
      <c r="L12" s="400">
        <f t="shared" si="0"/>
        <v>0.7959009393680615</v>
      </c>
    </row>
    <row r="13" spans="1:12" ht="42.75" customHeight="1" x14ac:dyDescent="0.3">
      <c r="A13" s="446" t="s">
        <v>139</v>
      </c>
      <c r="B13" s="447"/>
      <c r="C13" s="286" t="s">
        <v>205</v>
      </c>
      <c r="D13" s="286" t="s">
        <v>205</v>
      </c>
      <c r="E13" s="160">
        <v>712</v>
      </c>
      <c r="F13" s="62">
        <v>0.6</v>
      </c>
      <c r="G13" s="160">
        <v>722</v>
      </c>
      <c r="H13" s="62">
        <v>0.61</v>
      </c>
      <c r="I13" s="160">
        <v>907</v>
      </c>
      <c r="J13" s="62">
        <v>0.77</v>
      </c>
      <c r="K13" s="160">
        <v>944</v>
      </c>
      <c r="L13" s="25">
        <f t="shared" si="0"/>
        <v>0.80614859094790781</v>
      </c>
    </row>
    <row r="14" spans="1:12" ht="21" customHeight="1" x14ac:dyDescent="0.3">
      <c r="A14" s="509" t="s">
        <v>66</v>
      </c>
      <c r="B14" s="510"/>
      <c r="C14" s="287">
        <v>125</v>
      </c>
      <c r="D14" s="288">
        <v>0.1</v>
      </c>
      <c r="E14" s="287">
        <v>140</v>
      </c>
      <c r="F14" s="288">
        <v>0.12</v>
      </c>
      <c r="G14" s="287">
        <v>141</v>
      </c>
      <c r="H14" s="288">
        <v>0.12</v>
      </c>
      <c r="I14" s="287">
        <v>138</v>
      </c>
      <c r="J14" s="288">
        <v>0.12</v>
      </c>
      <c r="K14" s="287">
        <v>123</v>
      </c>
      <c r="L14" s="289">
        <f t="shared" si="0"/>
        <v>0.10503842869342442</v>
      </c>
    </row>
  </sheetData>
  <mergeCells count="13">
    <mergeCell ref="A1:J1"/>
    <mergeCell ref="A2:B2"/>
    <mergeCell ref="A3:B3"/>
    <mergeCell ref="A4:B4"/>
    <mergeCell ref="A14:B14"/>
    <mergeCell ref="A5:B5"/>
    <mergeCell ref="A7:B7"/>
    <mergeCell ref="A8:B8"/>
    <mergeCell ref="A9:B9"/>
    <mergeCell ref="A10:B10"/>
    <mergeCell ref="A11:B11"/>
    <mergeCell ref="A12:B12"/>
    <mergeCell ref="A13:B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8D562-2E46-4158-B935-2C3EE5BB8AD1}">
  <dimension ref="A1:N10"/>
  <sheetViews>
    <sheetView workbookViewId="0">
      <pane xSplit="2" ySplit="3" topLeftCell="C4" activePane="bottomRight" state="frozen"/>
      <selection pane="topRight" activeCell="C1" sqref="C1"/>
      <selection pane="bottomLeft" activeCell="A4" sqref="A4"/>
      <selection pane="bottomRight" activeCell="J11" sqref="J11"/>
    </sheetView>
  </sheetViews>
  <sheetFormatPr defaultColWidth="8.88671875" defaultRowHeight="14.4" x14ac:dyDescent="0.3"/>
  <cols>
    <col min="1" max="2" width="18.6640625" style="9" customWidth="1"/>
    <col min="3" max="10" width="15.6640625" style="9" customWidth="1"/>
    <col min="11" max="11" width="20" style="9" bestFit="1" customWidth="1"/>
    <col min="12" max="14" width="18.6640625" style="9" customWidth="1"/>
    <col min="15" max="16384" width="8.88671875" style="9"/>
  </cols>
  <sheetData>
    <row r="1" spans="1:14" ht="30" customHeight="1" x14ac:dyDescent="0.3">
      <c r="A1" s="428" t="s">
        <v>192</v>
      </c>
      <c r="B1" s="428"/>
      <c r="C1" s="428"/>
      <c r="D1" s="428"/>
      <c r="E1" s="428"/>
      <c r="F1" s="428"/>
      <c r="G1" s="428"/>
      <c r="H1" s="428"/>
      <c r="I1" s="428"/>
      <c r="J1" s="428"/>
      <c r="K1" s="428"/>
      <c r="L1" s="428"/>
      <c r="M1" s="428"/>
      <c r="N1" s="428"/>
    </row>
    <row r="2" spans="1:14" ht="21" customHeight="1" x14ac:dyDescent="0.3">
      <c r="A2" s="351" t="s">
        <v>4</v>
      </c>
      <c r="B2" s="349"/>
      <c r="C2" s="349"/>
      <c r="D2" s="349"/>
      <c r="E2" s="349"/>
      <c r="F2" s="349"/>
      <c r="G2" s="349"/>
      <c r="H2" s="349"/>
      <c r="I2" s="349"/>
      <c r="J2" s="349"/>
      <c r="K2" s="349"/>
      <c r="L2" s="349"/>
      <c r="M2" s="349"/>
      <c r="N2" s="349"/>
    </row>
    <row r="3" spans="1:14" ht="21" customHeight="1" x14ac:dyDescent="0.3">
      <c r="A3" s="437"/>
      <c r="B3" s="438"/>
      <c r="C3" s="352">
        <v>2017</v>
      </c>
      <c r="D3" s="353"/>
      <c r="E3" s="352">
        <v>2018</v>
      </c>
      <c r="F3" s="353"/>
      <c r="G3" s="354">
        <v>2019</v>
      </c>
      <c r="H3" s="354"/>
      <c r="I3" s="352">
        <v>2020</v>
      </c>
      <c r="J3" s="355"/>
      <c r="K3" s="352">
        <v>2021</v>
      </c>
      <c r="L3" s="355"/>
      <c r="M3" s="352" t="s">
        <v>212</v>
      </c>
      <c r="N3" s="355"/>
    </row>
    <row r="4" spans="1:14" ht="21" customHeight="1" x14ac:dyDescent="0.3">
      <c r="A4" s="446" t="s">
        <v>148</v>
      </c>
      <c r="B4" s="505"/>
      <c r="C4" s="534">
        <v>181</v>
      </c>
      <c r="D4" s="535"/>
      <c r="E4" s="534">
        <v>191</v>
      </c>
      <c r="F4" s="535"/>
      <c r="G4" s="530">
        <v>186</v>
      </c>
      <c r="H4" s="530"/>
      <c r="I4" s="531">
        <v>205</v>
      </c>
      <c r="J4" s="532"/>
      <c r="K4" s="533">
        <v>213</v>
      </c>
      <c r="L4" s="532"/>
      <c r="M4" s="533">
        <v>213</v>
      </c>
      <c r="N4" s="532"/>
    </row>
    <row r="5" spans="1:14" ht="42" customHeight="1" x14ac:dyDescent="0.3">
      <c r="A5" s="442" t="s">
        <v>149</v>
      </c>
      <c r="B5" s="443"/>
      <c r="C5" s="521">
        <v>691292</v>
      </c>
      <c r="D5" s="529"/>
      <c r="E5" s="521">
        <v>706070</v>
      </c>
      <c r="F5" s="522"/>
      <c r="G5" s="521">
        <v>752598</v>
      </c>
      <c r="H5" s="522"/>
      <c r="I5" s="515">
        <v>814470</v>
      </c>
      <c r="J5" s="516"/>
      <c r="K5" s="242"/>
      <c r="L5" s="401">
        <v>826940</v>
      </c>
      <c r="M5" s="402"/>
      <c r="N5" s="401">
        <v>364195</v>
      </c>
    </row>
    <row r="6" spans="1:14" ht="42" customHeight="1" x14ac:dyDescent="0.3">
      <c r="A6" s="446" t="s">
        <v>150</v>
      </c>
      <c r="B6" s="447"/>
      <c r="C6" s="523">
        <v>248862010081</v>
      </c>
      <c r="D6" s="536"/>
      <c r="E6" s="523">
        <v>253000391689</v>
      </c>
      <c r="F6" s="536"/>
      <c r="G6" s="523">
        <v>289454999558</v>
      </c>
      <c r="H6" s="536"/>
      <c r="I6" s="525">
        <v>307282105347</v>
      </c>
      <c r="J6" s="526"/>
      <c r="K6" s="513">
        <v>344602149297</v>
      </c>
      <c r="L6" s="514"/>
      <c r="M6" s="511">
        <v>168539265617</v>
      </c>
      <c r="N6" s="512">
        <v>168539265617</v>
      </c>
    </row>
    <row r="7" spans="1:14" ht="42" customHeight="1" x14ac:dyDescent="0.3">
      <c r="A7" s="442" t="s">
        <v>151</v>
      </c>
      <c r="B7" s="443"/>
      <c r="C7" s="521">
        <v>5117</v>
      </c>
      <c r="D7" s="529"/>
      <c r="E7" s="521">
        <v>4381</v>
      </c>
      <c r="F7" s="522"/>
      <c r="G7" s="521">
        <v>4451</v>
      </c>
      <c r="H7" s="522"/>
      <c r="I7" s="515">
        <v>5284</v>
      </c>
      <c r="J7" s="516"/>
      <c r="K7" s="402"/>
      <c r="L7" s="401">
        <v>3424</v>
      </c>
      <c r="M7" s="402"/>
      <c r="N7" s="401">
        <v>1041</v>
      </c>
    </row>
    <row r="8" spans="1:14" ht="42" customHeight="1" x14ac:dyDescent="0.3">
      <c r="A8" s="446" t="s">
        <v>152</v>
      </c>
      <c r="B8" s="447"/>
      <c r="C8" s="523">
        <v>2189596173</v>
      </c>
      <c r="D8" s="536"/>
      <c r="E8" s="523">
        <v>2237843428</v>
      </c>
      <c r="F8" s="524"/>
      <c r="G8" s="523">
        <v>2879948105</v>
      </c>
      <c r="H8" s="524"/>
      <c r="I8" s="525">
        <v>3373600593</v>
      </c>
      <c r="J8" s="526"/>
      <c r="K8" s="513">
        <v>2796481846</v>
      </c>
      <c r="L8" s="514"/>
      <c r="M8" s="513">
        <v>835861846</v>
      </c>
      <c r="N8" s="514"/>
    </row>
    <row r="9" spans="1:14" ht="63" customHeight="1" x14ac:dyDescent="0.3">
      <c r="A9" s="442" t="s">
        <v>153</v>
      </c>
      <c r="B9" s="443"/>
      <c r="C9" s="521">
        <v>2177</v>
      </c>
      <c r="D9" s="529"/>
      <c r="E9" s="521">
        <v>2145</v>
      </c>
      <c r="F9" s="522"/>
      <c r="G9" s="521">
        <v>2545</v>
      </c>
      <c r="H9" s="522"/>
      <c r="I9" s="515">
        <v>2057</v>
      </c>
      <c r="J9" s="516"/>
      <c r="K9" s="242"/>
      <c r="L9" s="401">
        <v>1281</v>
      </c>
      <c r="M9" s="242"/>
      <c r="N9" s="292">
        <v>312</v>
      </c>
    </row>
    <row r="10" spans="1:14" ht="63" customHeight="1" x14ac:dyDescent="0.3">
      <c r="A10" s="444" t="s">
        <v>154</v>
      </c>
      <c r="B10" s="528"/>
      <c r="C10" s="517">
        <v>927962131</v>
      </c>
      <c r="D10" s="518"/>
      <c r="E10" s="518">
        <v>823425460</v>
      </c>
      <c r="F10" s="518"/>
      <c r="G10" s="517">
        <v>1199986063</v>
      </c>
      <c r="H10" s="518"/>
      <c r="I10" s="519">
        <v>1226489007</v>
      </c>
      <c r="J10" s="520"/>
      <c r="K10" s="527">
        <v>855620639</v>
      </c>
      <c r="L10" s="520"/>
      <c r="M10" s="527">
        <v>283922571</v>
      </c>
      <c r="N10" s="520"/>
    </row>
  </sheetData>
  <mergeCells count="45">
    <mergeCell ref="G5:H5"/>
    <mergeCell ref="I5:J5"/>
    <mergeCell ref="A6:B6"/>
    <mergeCell ref="E6:F6"/>
    <mergeCell ref="G6:H6"/>
    <mergeCell ref="I6:J6"/>
    <mergeCell ref="A5:B5"/>
    <mergeCell ref="C5:D5"/>
    <mergeCell ref="C6:D6"/>
    <mergeCell ref="A7:B7"/>
    <mergeCell ref="A8:B8"/>
    <mergeCell ref="E4:F4"/>
    <mergeCell ref="E5:F5"/>
    <mergeCell ref="E7:F7"/>
    <mergeCell ref="C4:D4"/>
    <mergeCell ref="C7:D7"/>
    <mergeCell ref="C8:D8"/>
    <mergeCell ref="E8:F8"/>
    <mergeCell ref="A1:N1"/>
    <mergeCell ref="A3:B3"/>
    <mergeCell ref="A4:B4"/>
    <mergeCell ref="G4:H4"/>
    <mergeCell ref="I4:J4"/>
    <mergeCell ref="K4:L4"/>
    <mergeCell ref="M4:N4"/>
    <mergeCell ref="A9:B9"/>
    <mergeCell ref="A10:B10"/>
    <mergeCell ref="E9:F9"/>
    <mergeCell ref="E10:F10"/>
    <mergeCell ref="G9:H9"/>
    <mergeCell ref="C9:D9"/>
    <mergeCell ref="C10:D10"/>
    <mergeCell ref="M6:N6"/>
    <mergeCell ref="K6:L6"/>
    <mergeCell ref="I9:J9"/>
    <mergeCell ref="G10:H10"/>
    <mergeCell ref="I10:J10"/>
    <mergeCell ref="G7:H7"/>
    <mergeCell ref="I7:J7"/>
    <mergeCell ref="G8:H8"/>
    <mergeCell ref="I8:J8"/>
    <mergeCell ref="K8:L8"/>
    <mergeCell ref="M8:N8"/>
    <mergeCell ref="K10:L10"/>
    <mergeCell ref="M10:N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834B1-507D-4AFB-AC21-E0BCF246B6FA}">
  <dimension ref="A1:N102"/>
  <sheetViews>
    <sheetView tabSelected="1" topLeftCell="A37" zoomScale="85" zoomScaleNormal="85" workbookViewId="0">
      <selection activeCell="K5" sqref="K5"/>
    </sheetView>
  </sheetViews>
  <sheetFormatPr defaultRowHeight="14.4" x14ac:dyDescent="0.3"/>
  <cols>
    <col min="1" max="12" width="18.6640625" customWidth="1"/>
  </cols>
  <sheetData>
    <row r="1" spans="1:14" ht="30" customHeight="1" x14ac:dyDescent="0.3">
      <c r="A1" s="454" t="s">
        <v>155</v>
      </c>
      <c r="B1" s="454"/>
      <c r="C1" s="454"/>
      <c r="D1" s="454"/>
      <c r="E1" s="454"/>
      <c r="F1" s="454"/>
      <c r="G1" s="454"/>
      <c r="H1" s="454"/>
      <c r="I1" s="454"/>
      <c r="J1" s="454"/>
      <c r="K1" s="454"/>
      <c r="L1" s="454"/>
      <c r="N1" s="10"/>
    </row>
    <row r="2" spans="1:14" ht="21" customHeight="1" x14ac:dyDescent="0.3">
      <c r="A2" s="436"/>
      <c r="B2" s="430"/>
      <c r="C2" s="541">
        <v>2017</v>
      </c>
      <c r="D2" s="542"/>
      <c r="E2" s="541">
        <v>2018</v>
      </c>
      <c r="F2" s="542"/>
      <c r="G2" s="541">
        <v>2019</v>
      </c>
      <c r="H2" s="542"/>
      <c r="I2" s="541">
        <v>2020</v>
      </c>
      <c r="J2" s="543"/>
      <c r="K2" s="541">
        <v>2021</v>
      </c>
      <c r="L2" s="543"/>
      <c r="N2" s="10"/>
    </row>
    <row r="3" spans="1:14" ht="21" customHeight="1" x14ac:dyDescent="0.3">
      <c r="A3" s="437"/>
      <c r="B3" s="438"/>
      <c r="C3" s="68" t="s">
        <v>70</v>
      </c>
      <c r="D3" s="68" t="s">
        <v>71</v>
      </c>
      <c r="E3" s="68" t="s">
        <v>70</v>
      </c>
      <c r="F3" s="68" t="s">
        <v>71</v>
      </c>
      <c r="G3" s="68" t="s">
        <v>70</v>
      </c>
      <c r="H3" s="68" t="s">
        <v>71</v>
      </c>
      <c r="I3" s="68" t="s">
        <v>70</v>
      </c>
      <c r="J3" s="42" t="s">
        <v>71</v>
      </c>
      <c r="K3" s="68" t="s">
        <v>70</v>
      </c>
      <c r="L3" s="42" t="s">
        <v>71</v>
      </c>
      <c r="N3" s="10"/>
    </row>
    <row r="4" spans="1:14" ht="21" customHeight="1" x14ac:dyDescent="0.3">
      <c r="A4" s="554" t="s">
        <v>156</v>
      </c>
      <c r="B4" s="555"/>
      <c r="C4" s="550">
        <v>181</v>
      </c>
      <c r="D4" s="551"/>
      <c r="E4" s="550">
        <v>191</v>
      </c>
      <c r="F4" s="551"/>
      <c r="G4" s="550">
        <v>186</v>
      </c>
      <c r="H4" s="551"/>
      <c r="I4" s="550">
        <v>205</v>
      </c>
      <c r="J4" s="553"/>
      <c r="K4" s="550">
        <v>213</v>
      </c>
      <c r="L4" s="553"/>
      <c r="N4" s="10"/>
    </row>
    <row r="5" spans="1:14" ht="63" customHeight="1" x14ac:dyDescent="0.3">
      <c r="A5" s="498" t="s">
        <v>157</v>
      </c>
      <c r="B5" s="499"/>
      <c r="C5" s="174">
        <v>114</v>
      </c>
      <c r="D5" s="129">
        <f>C5/C4</f>
        <v>0.62983425414364635</v>
      </c>
      <c r="E5" s="174">
        <v>135</v>
      </c>
      <c r="F5" s="129">
        <v>0.71</v>
      </c>
      <c r="G5" s="175">
        <v>131</v>
      </c>
      <c r="H5" s="131">
        <v>0.7</v>
      </c>
      <c r="I5" s="130">
        <v>154</v>
      </c>
      <c r="J5" s="133">
        <v>0.75</v>
      </c>
      <c r="K5" s="130">
        <v>162</v>
      </c>
      <c r="L5" s="133">
        <f>K5/K4</f>
        <v>0.76056338028169013</v>
      </c>
      <c r="N5" s="10"/>
    </row>
    <row r="6" spans="1:14" ht="21" customHeight="1" x14ac:dyDescent="0.3">
      <c r="A6" s="10"/>
      <c r="B6" s="10"/>
      <c r="C6" s="10"/>
      <c r="D6" s="10"/>
      <c r="E6" s="10"/>
      <c r="F6" s="10"/>
      <c r="G6" s="10"/>
      <c r="H6" s="10"/>
      <c r="I6" s="10"/>
      <c r="J6" s="10"/>
      <c r="K6" s="10"/>
      <c r="L6" s="10"/>
      <c r="N6" s="10"/>
    </row>
    <row r="7" spans="1:14" ht="21" customHeight="1" x14ac:dyDescent="0.3">
      <c r="A7" s="10"/>
      <c r="B7" s="10"/>
      <c r="C7" s="10"/>
      <c r="D7" s="10"/>
      <c r="E7" s="10"/>
      <c r="F7" s="10"/>
      <c r="G7" s="10"/>
      <c r="H7" s="10"/>
      <c r="I7" s="10"/>
      <c r="J7" s="10"/>
      <c r="K7" s="10"/>
      <c r="L7" s="10"/>
      <c r="N7" s="10"/>
    </row>
    <row r="8" spans="1:14" ht="30" customHeight="1" x14ac:dyDescent="0.3">
      <c r="A8" s="454" t="s">
        <v>158</v>
      </c>
      <c r="B8" s="454"/>
      <c r="C8" s="454"/>
      <c r="D8" s="454"/>
      <c r="E8" s="454"/>
      <c r="F8" s="454"/>
      <c r="G8" s="454"/>
      <c r="H8" s="454"/>
      <c r="I8" s="454"/>
      <c r="J8" s="454"/>
      <c r="K8" s="454"/>
      <c r="L8" s="454"/>
      <c r="N8" s="10"/>
    </row>
    <row r="9" spans="1:14" ht="21" customHeight="1" x14ac:dyDescent="0.3">
      <c r="A9" s="436"/>
      <c r="B9" s="430"/>
      <c r="C9" s="541">
        <v>2017</v>
      </c>
      <c r="D9" s="542"/>
      <c r="E9" s="541">
        <v>2018</v>
      </c>
      <c r="F9" s="542"/>
      <c r="G9" s="541">
        <v>2019</v>
      </c>
      <c r="H9" s="542"/>
      <c r="I9" s="542">
        <v>2020</v>
      </c>
      <c r="J9" s="543"/>
      <c r="K9" s="542">
        <v>2021</v>
      </c>
      <c r="L9" s="543"/>
      <c r="N9" s="10"/>
    </row>
    <row r="10" spans="1:14" ht="21" customHeight="1" x14ac:dyDescent="0.3">
      <c r="A10" s="437"/>
      <c r="B10" s="438"/>
      <c r="C10" s="68" t="s">
        <v>70</v>
      </c>
      <c r="D10" s="68" t="s">
        <v>71</v>
      </c>
      <c r="E10" s="68" t="s">
        <v>70</v>
      </c>
      <c r="F10" s="68" t="s">
        <v>71</v>
      </c>
      <c r="G10" s="68" t="s">
        <v>70</v>
      </c>
      <c r="H10" s="68" t="s">
        <v>71</v>
      </c>
      <c r="I10" s="68" t="s">
        <v>70</v>
      </c>
      <c r="J10" s="42" t="s">
        <v>71</v>
      </c>
      <c r="K10" s="68" t="s">
        <v>70</v>
      </c>
      <c r="L10" s="42" t="s">
        <v>71</v>
      </c>
      <c r="N10" s="10"/>
    </row>
    <row r="11" spans="1:14" ht="21" customHeight="1" x14ac:dyDescent="0.3">
      <c r="A11" s="554" t="s">
        <v>156</v>
      </c>
      <c r="B11" s="561"/>
      <c r="C11" s="550">
        <v>181</v>
      </c>
      <c r="D11" s="551"/>
      <c r="E11" s="550">
        <v>191</v>
      </c>
      <c r="F11" s="551"/>
      <c r="G11" s="550">
        <v>186</v>
      </c>
      <c r="H11" s="551"/>
      <c r="I11" s="550">
        <v>205</v>
      </c>
      <c r="J11" s="553"/>
      <c r="K11" s="550">
        <v>213</v>
      </c>
      <c r="L11" s="553"/>
      <c r="N11" s="10"/>
    </row>
    <row r="12" spans="1:14" ht="99.9" customHeight="1" x14ac:dyDescent="0.3">
      <c r="A12" s="498" t="s">
        <v>159</v>
      </c>
      <c r="B12" s="499"/>
      <c r="C12" s="130">
        <v>173</v>
      </c>
      <c r="D12" s="131">
        <f>C12/C11</f>
        <v>0.95580110497237569</v>
      </c>
      <c r="E12" s="130">
        <v>189</v>
      </c>
      <c r="F12" s="131">
        <v>0.99</v>
      </c>
      <c r="G12" s="175">
        <v>186</v>
      </c>
      <c r="H12" s="131">
        <v>1</v>
      </c>
      <c r="I12" s="130">
        <v>204</v>
      </c>
      <c r="J12" s="176">
        <v>0.995</v>
      </c>
      <c r="K12" s="130">
        <v>211</v>
      </c>
      <c r="L12" s="133">
        <f>K12/K11</f>
        <v>0.99061032863849763</v>
      </c>
      <c r="N12" s="10"/>
    </row>
    <row r="13" spans="1:14" ht="21" customHeight="1" x14ac:dyDescent="0.3">
      <c r="A13" s="10"/>
      <c r="B13" s="10"/>
      <c r="C13" s="10"/>
      <c r="D13" s="10"/>
      <c r="E13" s="10"/>
      <c r="F13" s="10"/>
      <c r="G13" s="10"/>
      <c r="H13" s="10"/>
      <c r="I13" s="10"/>
      <c r="J13" s="10"/>
      <c r="K13" s="10"/>
      <c r="L13" s="10"/>
      <c r="N13" s="10"/>
    </row>
    <row r="14" spans="1:14" ht="21" customHeight="1" x14ac:dyDescent="0.3">
      <c r="A14" s="10"/>
      <c r="B14" s="10"/>
      <c r="C14" s="10"/>
      <c r="D14" s="10"/>
      <c r="E14" s="10"/>
      <c r="F14" s="10"/>
      <c r="G14" s="10"/>
      <c r="H14" s="10"/>
      <c r="I14" s="10"/>
      <c r="J14" s="10"/>
      <c r="K14" s="10"/>
      <c r="L14" s="10"/>
      <c r="N14" s="10"/>
    </row>
    <row r="15" spans="1:14" ht="30" customHeight="1" x14ac:dyDescent="0.3">
      <c r="A15" s="454" t="s">
        <v>160</v>
      </c>
      <c r="B15" s="454"/>
      <c r="C15" s="454"/>
      <c r="D15" s="454"/>
      <c r="E15" s="454"/>
      <c r="F15" s="454"/>
      <c r="G15" s="454"/>
      <c r="H15" s="454"/>
      <c r="I15" s="454"/>
      <c r="J15" s="454"/>
      <c r="K15" s="454"/>
      <c r="L15" s="454"/>
      <c r="N15" s="10"/>
    </row>
    <row r="16" spans="1:14" ht="21" customHeight="1" x14ac:dyDescent="0.3">
      <c r="A16" s="436"/>
      <c r="B16" s="469"/>
      <c r="C16" s="541">
        <v>2017</v>
      </c>
      <c r="D16" s="542"/>
      <c r="E16" s="541">
        <v>2018</v>
      </c>
      <c r="F16" s="552"/>
      <c r="G16" s="541">
        <v>2019</v>
      </c>
      <c r="H16" s="552"/>
      <c r="I16" s="541">
        <v>2020</v>
      </c>
      <c r="J16" s="543"/>
      <c r="K16" s="541">
        <v>2021</v>
      </c>
      <c r="L16" s="543"/>
      <c r="N16" s="10"/>
    </row>
    <row r="17" spans="1:14" ht="21" customHeight="1" x14ac:dyDescent="0.3">
      <c r="A17" s="437"/>
      <c r="B17" s="438"/>
      <c r="C17" s="68" t="s">
        <v>70</v>
      </c>
      <c r="D17" s="68" t="s">
        <v>71</v>
      </c>
      <c r="E17" s="68" t="s">
        <v>70</v>
      </c>
      <c r="F17" s="68" t="s">
        <v>71</v>
      </c>
      <c r="G17" s="68" t="s">
        <v>70</v>
      </c>
      <c r="H17" s="68" t="s">
        <v>71</v>
      </c>
      <c r="I17" s="68" t="s">
        <v>70</v>
      </c>
      <c r="J17" s="42" t="s">
        <v>71</v>
      </c>
      <c r="K17" s="68" t="s">
        <v>70</v>
      </c>
      <c r="L17" s="42" t="s">
        <v>71</v>
      </c>
      <c r="N17" s="10"/>
    </row>
    <row r="18" spans="1:14" ht="21" customHeight="1" x14ac:dyDescent="0.3">
      <c r="A18" s="439" t="s">
        <v>161</v>
      </c>
      <c r="B18" s="440"/>
      <c r="C18" s="537">
        <v>181</v>
      </c>
      <c r="D18" s="441"/>
      <c r="E18" s="537">
        <v>191</v>
      </c>
      <c r="F18" s="441"/>
      <c r="G18" s="537">
        <v>186</v>
      </c>
      <c r="H18" s="557"/>
      <c r="I18" s="441">
        <v>205</v>
      </c>
      <c r="J18" s="472"/>
      <c r="K18" s="441">
        <v>213</v>
      </c>
      <c r="L18" s="472"/>
      <c r="N18" s="10"/>
    </row>
    <row r="19" spans="1:14" ht="21" customHeight="1" x14ac:dyDescent="0.3">
      <c r="A19" s="538" t="s">
        <v>162</v>
      </c>
      <c r="B19" s="539"/>
      <c r="C19" s="539"/>
      <c r="D19" s="539"/>
      <c r="E19" s="539"/>
      <c r="F19" s="539"/>
      <c r="G19" s="539"/>
      <c r="H19" s="539"/>
      <c r="I19" s="539"/>
      <c r="J19" s="539"/>
      <c r="K19" s="539"/>
      <c r="L19" s="539"/>
      <c r="N19" s="10"/>
    </row>
    <row r="20" spans="1:14" ht="21" customHeight="1" x14ac:dyDescent="0.3">
      <c r="A20" s="442" t="s">
        <v>84</v>
      </c>
      <c r="B20" s="443"/>
      <c r="C20" s="258">
        <v>164</v>
      </c>
      <c r="D20" s="116">
        <f>C20/C18</f>
        <v>0.90607734806629836</v>
      </c>
      <c r="E20" s="91">
        <v>174</v>
      </c>
      <c r="F20" s="116">
        <v>0.91</v>
      </c>
      <c r="G20" s="157">
        <v>173</v>
      </c>
      <c r="H20" s="119">
        <v>0.93</v>
      </c>
      <c r="I20" s="87">
        <v>196</v>
      </c>
      <c r="J20" s="93">
        <v>0.96</v>
      </c>
      <c r="K20" s="87">
        <v>205</v>
      </c>
      <c r="L20" s="93">
        <f>K20/$K$18</f>
        <v>0.96244131455399062</v>
      </c>
      <c r="N20" s="10"/>
    </row>
    <row r="21" spans="1:14" ht="21" customHeight="1" x14ac:dyDescent="0.3">
      <c r="A21" s="446" t="s">
        <v>85</v>
      </c>
      <c r="B21" s="447"/>
      <c r="C21" s="257">
        <v>17</v>
      </c>
      <c r="D21" s="125">
        <f>C21/C18</f>
        <v>9.3922651933701654E-2</v>
      </c>
      <c r="E21" s="106">
        <v>17</v>
      </c>
      <c r="F21" s="125">
        <v>0.09</v>
      </c>
      <c r="G21" s="160">
        <v>13</v>
      </c>
      <c r="H21" s="125">
        <v>7.0000000000000007E-2</v>
      </c>
      <c r="I21" s="106">
        <v>9</v>
      </c>
      <c r="J21" s="107">
        <v>0.04</v>
      </c>
      <c r="K21" s="257">
        <v>8</v>
      </c>
      <c r="L21" s="93">
        <f>K21/$K$18</f>
        <v>3.7558685446009391E-2</v>
      </c>
      <c r="N21" s="10"/>
    </row>
    <row r="22" spans="1:14" ht="21" customHeight="1" x14ac:dyDescent="0.3">
      <c r="A22" s="562" t="s">
        <v>67</v>
      </c>
      <c r="B22" s="563"/>
      <c r="C22" s="191">
        <v>181</v>
      </c>
      <c r="D22" s="189">
        <v>1</v>
      </c>
      <c r="E22" s="191">
        <v>191</v>
      </c>
      <c r="F22" s="189">
        <v>1</v>
      </c>
      <c r="G22" s="192">
        <v>186</v>
      </c>
      <c r="H22" s="189">
        <v>1</v>
      </c>
      <c r="I22" s="190">
        <v>205</v>
      </c>
      <c r="J22" s="193">
        <v>1</v>
      </c>
      <c r="K22" s="190">
        <v>213</v>
      </c>
      <c r="L22" s="193">
        <v>1</v>
      </c>
      <c r="N22" s="10"/>
    </row>
    <row r="23" spans="1:14" ht="63" customHeight="1" x14ac:dyDescent="0.3">
      <c r="A23" s="439" t="s">
        <v>163</v>
      </c>
      <c r="B23" s="502"/>
      <c r="C23" s="544">
        <v>44</v>
      </c>
      <c r="D23" s="548"/>
      <c r="E23" s="544">
        <v>32</v>
      </c>
      <c r="F23" s="548"/>
      <c r="G23" s="544">
        <v>25</v>
      </c>
      <c r="H23" s="545"/>
      <c r="I23" s="544">
        <v>31</v>
      </c>
      <c r="J23" s="556"/>
      <c r="K23" s="544">
        <v>28</v>
      </c>
      <c r="L23" s="556"/>
      <c r="N23" s="10"/>
    </row>
    <row r="24" spans="1:14" ht="42" customHeight="1" x14ac:dyDescent="0.3">
      <c r="A24" s="538" t="s">
        <v>164</v>
      </c>
      <c r="B24" s="539"/>
      <c r="C24" s="539"/>
      <c r="D24" s="539"/>
      <c r="E24" s="539"/>
      <c r="F24" s="539"/>
      <c r="G24" s="539"/>
      <c r="H24" s="539"/>
      <c r="I24" s="539"/>
      <c r="J24" s="539"/>
      <c r="K24" s="539"/>
      <c r="L24" s="539"/>
      <c r="N24" s="10"/>
    </row>
    <row r="25" spans="1:14" ht="21" customHeight="1" x14ac:dyDescent="0.3">
      <c r="A25" s="442" t="s">
        <v>84</v>
      </c>
      <c r="B25" s="443"/>
      <c r="C25" s="258">
        <v>8</v>
      </c>
      <c r="D25" s="116">
        <f>C25/C23</f>
        <v>0.18181818181818182</v>
      </c>
      <c r="E25" s="258">
        <v>4</v>
      </c>
      <c r="F25" s="116">
        <v>0.13</v>
      </c>
      <c r="G25" s="158">
        <v>3</v>
      </c>
      <c r="H25" s="116">
        <v>0.12</v>
      </c>
      <c r="I25" s="258">
        <v>26</v>
      </c>
      <c r="J25" s="93">
        <v>0.84</v>
      </c>
      <c r="K25" s="258">
        <v>20</v>
      </c>
      <c r="L25" s="316">
        <f>K25/K27</f>
        <v>0.7142857142857143</v>
      </c>
      <c r="N25" s="10"/>
    </row>
    <row r="26" spans="1:14" ht="21" customHeight="1" x14ac:dyDescent="0.3">
      <c r="A26" s="446" t="s">
        <v>85</v>
      </c>
      <c r="B26" s="505"/>
      <c r="C26" s="313">
        <v>36</v>
      </c>
      <c r="D26" s="204">
        <f>C26/C23</f>
        <v>0.81818181818181823</v>
      </c>
      <c r="E26" s="313">
        <v>28</v>
      </c>
      <c r="F26" s="204">
        <v>0.88</v>
      </c>
      <c r="G26" s="203">
        <v>22</v>
      </c>
      <c r="H26" s="80">
        <v>0.88</v>
      </c>
      <c r="I26" s="143">
        <v>5</v>
      </c>
      <c r="J26" s="107">
        <v>0.16</v>
      </c>
      <c r="K26" s="143">
        <v>8</v>
      </c>
      <c r="L26" s="317">
        <f>K26/K27</f>
        <v>0.2857142857142857</v>
      </c>
      <c r="N26" s="10"/>
    </row>
    <row r="27" spans="1:14" ht="21" customHeight="1" x14ac:dyDescent="0.3">
      <c r="A27" s="439" t="s">
        <v>67</v>
      </c>
      <c r="B27" s="440"/>
      <c r="C27" s="99">
        <v>44</v>
      </c>
      <c r="D27" s="197">
        <v>1</v>
      </c>
      <c r="E27" s="99">
        <v>32</v>
      </c>
      <c r="F27" s="197">
        <v>1.01</v>
      </c>
      <c r="G27" s="196">
        <v>25</v>
      </c>
      <c r="H27" s="195">
        <v>1</v>
      </c>
      <c r="I27" s="99">
        <v>31</v>
      </c>
      <c r="J27" s="95">
        <v>1</v>
      </c>
      <c r="K27" s="99">
        <v>28</v>
      </c>
      <c r="L27" s="318">
        <f>K27/K27</f>
        <v>1</v>
      </c>
      <c r="N27" s="10"/>
    </row>
    <row r="28" spans="1:14" ht="42" customHeight="1" x14ac:dyDescent="0.3">
      <c r="A28" s="546" t="s">
        <v>165</v>
      </c>
      <c r="B28" s="547"/>
      <c r="C28" s="544">
        <v>164</v>
      </c>
      <c r="D28" s="545"/>
      <c r="E28" s="544">
        <v>174</v>
      </c>
      <c r="F28" s="545"/>
      <c r="G28" s="544">
        <v>173</v>
      </c>
      <c r="H28" s="548"/>
      <c r="I28" s="544">
        <v>196</v>
      </c>
      <c r="J28" s="556"/>
      <c r="K28" s="544">
        <v>205</v>
      </c>
      <c r="L28" s="556"/>
      <c r="N28" s="10"/>
    </row>
    <row r="29" spans="1:14" ht="21" customHeight="1" x14ac:dyDescent="0.3">
      <c r="A29" s="538" t="s">
        <v>166</v>
      </c>
      <c r="B29" s="539"/>
      <c r="C29" s="539"/>
      <c r="D29" s="539"/>
      <c r="E29" s="539"/>
      <c r="F29" s="539"/>
      <c r="G29" s="539"/>
      <c r="H29" s="539"/>
      <c r="I29" s="539"/>
      <c r="J29" s="539"/>
      <c r="K29" s="539"/>
      <c r="L29" s="549"/>
      <c r="N29" s="10"/>
    </row>
    <row r="30" spans="1:14" ht="21" customHeight="1" x14ac:dyDescent="0.3">
      <c r="A30" s="442" t="s">
        <v>84</v>
      </c>
      <c r="B30" s="443"/>
      <c r="C30" s="258">
        <v>162</v>
      </c>
      <c r="D30" s="116">
        <f>C30/C28</f>
        <v>0.98780487804878048</v>
      </c>
      <c r="E30" s="258">
        <v>172</v>
      </c>
      <c r="F30" s="116">
        <v>0.99</v>
      </c>
      <c r="G30" s="158">
        <v>172</v>
      </c>
      <c r="H30" s="116">
        <v>0.99</v>
      </c>
      <c r="I30" s="258">
        <v>194</v>
      </c>
      <c r="J30" s="93">
        <v>0.99</v>
      </c>
      <c r="K30" s="258">
        <v>198</v>
      </c>
      <c r="L30" s="93">
        <f>K30/K28</f>
        <v>0.96585365853658534</v>
      </c>
      <c r="N30" s="10"/>
    </row>
    <row r="31" spans="1:14" ht="21" customHeight="1" x14ac:dyDescent="0.3">
      <c r="A31" s="446" t="s">
        <v>85</v>
      </c>
      <c r="B31" s="447"/>
      <c r="C31" s="312">
        <v>2</v>
      </c>
      <c r="D31" s="126">
        <f>C31/C28</f>
        <v>1.2195121951219513E-2</v>
      </c>
      <c r="E31" s="312">
        <v>2</v>
      </c>
      <c r="F31" s="126">
        <v>0.01</v>
      </c>
      <c r="G31" s="202">
        <v>1</v>
      </c>
      <c r="H31" s="126">
        <v>0.01</v>
      </c>
      <c r="I31" s="314">
        <v>2</v>
      </c>
      <c r="J31" s="107">
        <v>0.01</v>
      </c>
      <c r="K31" s="314">
        <v>7</v>
      </c>
      <c r="L31" s="107">
        <f>K31/K28</f>
        <v>3.4146341463414637E-2</v>
      </c>
      <c r="N31" s="10"/>
    </row>
    <row r="32" spans="1:14" ht="21" customHeight="1" x14ac:dyDescent="0.3">
      <c r="A32" s="439" t="s">
        <v>67</v>
      </c>
      <c r="B32" s="440"/>
      <c r="C32" s="99">
        <v>164</v>
      </c>
      <c r="D32" s="117">
        <v>1</v>
      </c>
      <c r="E32" s="99">
        <v>174</v>
      </c>
      <c r="F32" s="117">
        <v>1</v>
      </c>
      <c r="G32" s="194">
        <v>173</v>
      </c>
      <c r="H32" s="117">
        <v>1</v>
      </c>
      <c r="I32" s="99">
        <v>196</v>
      </c>
      <c r="J32" s="95">
        <v>1</v>
      </c>
      <c r="K32" s="99">
        <v>205</v>
      </c>
      <c r="L32" s="95">
        <v>1</v>
      </c>
      <c r="N32" s="10"/>
    </row>
    <row r="33" spans="1:14" ht="63" customHeight="1" x14ac:dyDescent="0.3">
      <c r="A33" s="437"/>
      <c r="B33" s="468"/>
      <c r="C33" s="89" t="s">
        <v>70</v>
      </c>
      <c r="D33" s="310" t="s">
        <v>167</v>
      </c>
      <c r="E33" s="89" t="s">
        <v>70</v>
      </c>
      <c r="F33" s="310" t="s">
        <v>167</v>
      </c>
      <c r="G33" s="311" t="s">
        <v>70</v>
      </c>
      <c r="H33" s="311" t="s">
        <v>167</v>
      </c>
      <c r="I33" s="311" t="s">
        <v>70</v>
      </c>
      <c r="J33" s="198" t="s">
        <v>167</v>
      </c>
      <c r="K33" s="311" t="s">
        <v>70</v>
      </c>
      <c r="L33" s="198" t="s">
        <v>167</v>
      </c>
      <c r="N33" s="10"/>
    </row>
    <row r="34" spans="1:14" ht="42" customHeight="1" x14ac:dyDescent="0.3">
      <c r="A34" s="439" t="s">
        <v>168</v>
      </c>
      <c r="B34" s="440"/>
      <c r="C34" s="537"/>
      <c r="D34" s="441"/>
      <c r="E34" s="537">
        <v>174</v>
      </c>
      <c r="F34" s="441"/>
      <c r="G34" s="537">
        <v>173</v>
      </c>
      <c r="H34" s="557"/>
      <c r="I34" s="441">
        <v>196</v>
      </c>
      <c r="J34" s="472"/>
      <c r="K34" s="441">
        <v>213</v>
      </c>
      <c r="L34" s="472"/>
      <c r="N34" s="10"/>
    </row>
    <row r="35" spans="1:14" ht="21" customHeight="1" x14ac:dyDescent="0.3">
      <c r="A35" s="538" t="s">
        <v>169</v>
      </c>
      <c r="B35" s="539"/>
      <c r="C35" s="539"/>
      <c r="D35" s="539"/>
      <c r="E35" s="539"/>
      <c r="F35" s="539"/>
      <c r="G35" s="539"/>
      <c r="H35" s="539"/>
      <c r="I35" s="539"/>
      <c r="J35" s="539"/>
      <c r="K35" s="539"/>
      <c r="L35" s="549"/>
      <c r="N35" s="10"/>
    </row>
    <row r="36" spans="1:14" ht="21" customHeight="1" x14ac:dyDescent="0.3">
      <c r="A36" s="442" t="s">
        <v>84</v>
      </c>
      <c r="B36" s="443"/>
      <c r="C36" s="258"/>
      <c r="D36" s="199"/>
      <c r="E36" s="258">
        <v>2</v>
      </c>
      <c r="F36" s="199">
        <v>268835</v>
      </c>
      <c r="G36" s="308">
        <v>3</v>
      </c>
      <c r="H36" s="199">
        <v>123167</v>
      </c>
      <c r="I36" s="87">
        <v>1</v>
      </c>
      <c r="J36" s="200">
        <v>4325</v>
      </c>
      <c r="K36" s="87">
        <v>4</v>
      </c>
      <c r="L36" s="200">
        <v>444056</v>
      </c>
      <c r="N36" s="10"/>
    </row>
    <row r="37" spans="1:14" ht="21" customHeight="1" x14ac:dyDescent="0.3">
      <c r="A37" s="444" t="s">
        <v>85</v>
      </c>
      <c r="B37" s="445"/>
      <c r="C37" s="149"/>
      <c r="D37" s="315"/>
      <c r="E37" s="149">
        <v>166</v>
      </c>
      <c r="F37" s="315">
        <v>0</v>
      </c>
      <c r="G37" s="201">
        <v>170</v>
      </c>
      <c r="H37" s="315">
        <v>0</v>
      </c>
      <c r="I37" s="149">
        <v>0</v>
      </c>
      <c r="J37" s="220">
        <v>0</v>
      </c>
      <c r="K37" s="149">
        <v>201</v>
      </c>
      <c r="L37" s="220">
        <v>0</v>
      </c>
      <c r="N37" s="10"/>
    </row>
    <row r="38" spans="1:14" ht="21" customHeight="1" x14ac:dyDescent="0.3">
      <c r="A38" s="223"/>
      <c r="B38" s="223"/>
      <c r="C38" s="268"/>
      <c r="D38" s="235"/>
      <c r="E38" s="224"/>
      <c r="F38" s="235"/>
      <c r="G38" s="222"/>
      <c r="H38" s="235"/>
      <c r="I38" s="224"/>
      <c r="J38" s="235"/>
      <c r="K38" s="10"/>
      <c r="L38" s="10"/>
      <c r="N38" s="10"/>
    </row>
    <row r="39" spans="1:14" ht="21" customHeight="1" x14ac:dyDescent="0.3">
      <c r="A39" s="223"/>
      <c r="B39" s="223"/>
      <c r="C39" s="268"/>
      <c r="D39" s="235"/>
      <c r="E39" s="224"/>
      <c r="F39" s="235"/>
      <c r="G39" s="222"/>
      <c r="H39" s="235"/>
      <c r="I39" s="224"/>
      <c r="J39" s="235"/>
      <c r="K39" s="10"/>
      <c r="L39" s="10"/>
      <c r="N39" s="10"/>
    </row>
    <row r="40" spans="1:14" s="173" customFormat="1" ht="30" customHeight="1" x14ac:dyDescent="0.3">
      <c r="A40" s="454" t="s">
        <v>170</v>
      </c>
      <c r="B40" s="454"/>
      <c r="C40" s="454"/>
      <c r="D40" s="454"/>
      <c r="E40" s="454"/>
      <c r="F40" s="454"/>
      <c r="G40" s="454"/>
      <c r="H40" s="454"/>
      <c r="I40" s="454"/>
      <c r="J40" s="454"/>
      <c r="K40" s="454"/>
      <c r="L40" s="454"/>
      <c r="M40"/>
      <c r="N40" s="172"/>
    </row>
    <row r="41" spans="1:14" ht="21" customHeight="1" x14ac:dyDescent="0.3">
      <c r="A41" s="436"/>
      <c r="B41" s="469"/>
      <c r="C41" s="542">
        <v>2017</v>
      </c>
      <c r="D41" s="542"/>
      <c r="E41" s="542">
        <v>2018</v>
      </c>
      <c r="F41" s="542"/>
      <c r="G41" s="541">
        <v>2019</v>
      </c>
      <c r="H41" s="542"/>
      <c r="I41" s="541">
        <v>2020</v>
      </c>
      <c r="J41" s="543"/>
      <c r="K41" s="541">
        <v>2021</v>
      </c>
      <c r="L41" s="543"/>
      <c r="N41" s="10"/>
    </row>
    <row r="42" spans="1:14" ht="21" customHeight="1" x14ac:dyDescent="0.3">
      <c r="A42" s="437"/>
      <c r="B42" s="438"/>
      <c r="C42" s="68" t="s">
        <v>70</v>
      </c>
      <c r="D42" s="68" t="s">
        <v>71</v>
      </c>
      <c r="E42" s="68" t="s">
        <v>70</v>
      </c>
      <c r="F42" s="68" t="s">
        <v>71</v>
      </c>
      <c r="G42" s="68" t="s">
        <v>70</v>
      </c>
      <c r="H42" s="68" t="s">
        <v>71</v>
      </c>
      <c r="I42" s="68" t="s">
        <v>70</v>
      </c>
      <c r="J42" s="42" t="s">
        <v>71</v>
      </c>
      <c r="K42" s="68" t="s">
        <v>70</v>
      </c>
      <c r="L42" s="42" t="s">
        <v>71</v>
      </c>
      <c r="N42" s="10"/>
    </row>
    <row r="43" spans="1:14" ht="21" customHeight="1" x14ac:dyDescent="0.3">
      <c r="A43" s="439" t="s">
        <v>161</v>
      </c>
      <c r="B43" s="440"/>
      <c r="C43" s="537">
        <v>181</v>
      </c>
      <c r="D43" s="441"/>
      <c r="E43" s="537">
        <v>191</v>
      </c>
      <c r="F43" s="441"/>
      <c r="G43" s="537">
        <v>186</v>
      </c>
      <c r="H43" s="441"/>
      <c r="I43" s="537">
        <v>205</v>
      </c>
      <c r="J43" s="472"/>
      <c r="K43" s="537">
        <v>213</v>
      </c>
      <c r="L43" s="472"/>
      <c r="N43" s="10"/>
    </row>
    <row r="44" spans="1:14" ht="63" customHeight="1" x14ac:dyDescent="0.3">
      <c r="A44" s="442" t="s">
        <v>229</v>
      </c>
      <c r="B44" s="443"/>
      <c r="C44" s="258">
        <v>49</v>
      </c>
      <c r="D44" s="116">
        <f t="shared" ref="D44:D45" si="0">C44/$C$43</f>
        <v>0.27071823204419887</v>
      </c>
      <c r="E44" s="91">
        <v>49</v>
      </c>
      <c r="F44" s="116">
        <v>0.26</v>
      </c>
      <c r="G44" s="158">
        <v>50</v>
      </c>
      <c r="H44" s="116">
        <v>0.27</v>
      </c>
      <c r="I44" s="91">
        <v>57</v>
      </c>
      <c r="J44" s="93">
        <v>0.28000000000000003</v>
      </c>
      <c r="K44" s="258">
        <v>59</v>
      </c>
      <c r="L44" s="93">
        <f>K44/$K$43</f>
        <v>0.27699530516431925</v>
      </c>
      <c r="N44" s="10"/>
    </row>
    <row r="45" spans="1:14" ht="42" customHeight="1" x14ac:dyDescent="0.3">
      <c r="A45" s="446" t="s">
        <v>171</v>
      </c>
      <c r="B45" s="447"/>
      <c r="C45" s="257">
        <v>96</v>
      </c>
      <c r="D45" s="356">
        <f t="shared" si="0"/>
        <v>0.53038674033149169</v>
      </c>
      <c r="E45" s="106">
        <v>109</v>
      </c>
      <c r="F45" s="125">
        <v>0.56999999999999995</v>
      </c>
      <c r="G45" s="160">
        <v>109</v>
      </c>
      <c r="H45" s="125">
        <v>0.59</v>
      </c>
      <c r="I45" s="106">
        <v>104</v>
      </c>
      <c r="J45" s="107">
        <v>0.51</v>
      </c>
      <c r="K45" s="257">
        <v>98</v>
      </c>
      <c r="L45" s="107">
        <f t="shared" ref="L45:L46" si="1">K45/$K$43</f>
        <v>0.460093896713615</v>
      </c>
      <c r="N45" s="10"/>
    </row>
    <row r="46" spans="1:14" ht="63" customHeight="1" x14ac:dyDescent="0.3">
      <c r="A46" s="498" t="s">
        <v>228</v>
      </c>
      <c r="B46" s="499"/>
      <c r="C46" s="130">
        <v>50</v>
      </c>
      <c r="D46" s="131">
        <f>C46/$C$43</f>
        <v>0.27624309392265195</v>
      </c>
      <c r="E46" s="130">
        <v>53</v>
      </c>
      <c r="F46" s="131">
        <v>0.28000000000000003</v>
      </c>
      <c r="G46" s="175">
        <v>54</v>
      </c>
      <c r="H46" s="131">
        <v>0.28999999999999998</v>
      </c>
      <c r="I46" s="130">
        <v>55</v>
      </c>
      <c r="J46" s="133">
        <v>0.27</v>
      </c>
      <c r="K46" s="130">
        <v>59</v>
      </c>
      <c r="L46" s="133">
        <f t="shared" si="1"/>
        <v>0.27699530516431925</v>
      </c>
      <c r="N46" s="10"/>
    </row>
    <row r="47" spans="1:14" ht="21" customHeight="1" x14ac:dyDescent="0.3">
      <c r="A47" s="294" t="s">
        <v>230</v>
      </c>
      <c r="B47" s="223"/>
      <c r="C47" s="268"/>
      <c r="D47" s="235"/>
      <c r="E47" s="224"/>
      <c r="F47" s="235"/>
      <c r="G47" s="222"/>
      <c r="H47" s="235"/>
      <c r="I47" s="224"/>
      <c r="J47" s="235"/>
      <c r="K47" s="10"/>
      <c r="L47" s="10"/>
      <c r="N47" s="10"/>
    </row>
    <row r="48" spans="1:14" ht="21" customHeight="1" x14ac:dyDescent="0.3">
      <c r="A48" s="347" t="s">
        <v>231</v>
      </c>
      <c r="B48" s="345"/>
      <c r="C48" s="348"/>
      <c r="D48" s="235"/>
      <c r="E48" s="348"/>
      <c r="F48" s="235"/>
      <c r="G48" s="346"/>
      <c r="H48" s="235"/>
      <c r="I48" s="348"/>
      <c r="J48" s="235"/>
      <c r="K48" s="10"/>
      <c r="L48" s="10"/>
      <c r="N48" s="10"/>
    </row>
    <row r="49" spans="1:14" ht="21" customHeight="1" x14ac:dyDescent="0.3">
      <c r="A49" s="347"/>
      <c r="B49" s="345"/>
      <c r="C49" s="348"/>
      <c r="D49" s="235"/>
      <c r="E49" s="348"/>
      <c r="F49" s="235"/>
      <c r="G49" s="346"/>
      <c r="H49" s="235"/>
      <c r="I49" s="348"/>
      <c r="J49" s="235"/>
      <c r="K49" s="10"/>
      <c r="L49" s="10"/>
      <c r="N49" s="10"/>
    </row>
    <row r="50" spans="1:14" ht="21" customHeight="1" x14ac:dyDescent="0.3">
      <c r="A50" s="223"/>
      <c r="B50" s="223"/>
      <c r="C50" s="268"/>
      <c r="D50" s="235"/>
      <c r="E50" s="224"/>
      <c r="F50" s="235"/>
      <c r="G50" s="222"/>
      <c r="H50" s="235"/>
      <c r="I50" s="224"/>
      <c r="J50" s="235"/>
      <c r="K50" s="10"/>
      <c r="L50" s="10"/>
      <c r="N50" s="10"/>
    </row>
    <row r="51" spans="1:14" s="171" customFormat="1" ht="30" customHeight="1" x14ac:dyDescent="0.3">
      <c r="A51" s="454" t="s">
        <v>173</v>
      </c>
      <c r="B51" s="454"/>
      <c r="C51" s="454"/>
      <c r="D51" s="454"/>
      <c r="E51" s="454"/>
      <c r="F51" s="454"/>
      <c r="G51" s="454"/>
      <c r="H51" s="454"/>
      <c r="I51" s="454"/>
      <c r="J51" s="454"/>
      <c r="K51" s="454"/>
      <c r="L51" s="454"/>
      <c r="M51"/>
      <c r="N51" s="170"/>
    </row>
    <row r="52" spans="1:14" ht="21" customHeight="1" x14ac:dyDescent="0.3">
      <c r="A52" s="436"/>
      <c r="B52" s="430"/>
      <c r="C52" s="541">
        <v>2017</v>
      </c>
      <c r="D52" s="542"/>
      <c r="E52" s="541">
        <v>2018</v>
      </c>
      <c r="F52" s="542"/>
      <c r="G52" s="541">
        <v>2019</v>
      </c>
      <c r="H52" s="542"/>
      <c r="I52" s="541">
        <v>2020</v>
      </c>
      <c r="J52" s="543"/>
      <c r="K52" s="541">
        <v>2021</v>
      </c>
      <c r="L52" s="543"/>
      <c r="N52" s="10"/>
    </row>
    <row r="53" spans="1:14" ht="21" customHeight="1" x14ac:dyDescent="0.3">
      <c r="A53" s="437"/>
      <c r="B53" s="438"/>
      <c r="C53" s="68" t="s">
        <v>70</v>
      </c>
      <c r="D53" s="68" t="s">
        <v>71</v>
      </c>
      <c r="E53" s="68" t="s">
        <v>70</v>
      </c>
      <c r="F53" s="68" t="s">
        <v>71</v>
      </c>
      <c r="G53" s="68" t="s">
        <v>70</v>
      </c>
      <c r="H53" s="68" t="s">
        <v>71</v>
      </c>
      <c r="I53" s="68" t="s">
        <v>70</v>
      </c>
      <c r="J53" s="42" t="s">
        <v>71</v>
      </c>
      <c r="K53" s="68" t="s">
        <v>70</v>
      </c>
      <c r="L53" s="42" t="s">
        <v>71</v>
      </c>
      <c r="N53" s="10"/>
    </row>
    <row r="54" spans="1:14" ht="21" customHeight="1" x14ac:dyDescent="0.3">
      <c r="A54" s="439" t="s">
        <v>161</v>
      </c>
      <c r="B54" s="440"/>
      <c r="C54" s="537"/>
      <c r="D54" s="441"/>
      <c r="E54" s="537">
        <v>191</v>
      </c>
      <c r="F54" s="441"/>
      <c r="G54" s="537">
        <v>186</v>
      </c>
      <c r="H54" s="441"/>
      <c r="I54" s="537">
        <v>205</v>
      </c>
      <c r="J54" s="472"/>
      <c r="K54" s="537">
        <v>213</v>
      </c>
      <c r="L54" s="472"/>
      <c r="N54" s="10"/>
    </row>
    <row r="55" spans="1:14" ht="21" customHeight="1" x14ac:dyDescent="0.3">
      <c r="A55" s="538" t="s">
        <v>174</v>
      </c>
      <c r="B55" s="539"/>
      <c r="C55" s="539"/>
      <c r="D55" s="539"/>
      <c r="E55" s="539"/>
      <c r="F55" s="539"/>
      <c r="G55" s="539"/>
      <c r="H55" s="539"/>
      <c r="I55" s="539"/>
      <c r="J55" s="539"/>
      <c r="K55" s="539"/>
      <c r="L55" s="539"/>
      <c r="N55" s="10"/>
    </row>
    <row r="56" spans="1:14" ht="21" customHeight="1" x14ac:dyDescent="0.3">
      <c r="A56" s="442" t="s">
        <v>117</v>
      </c>
      <c r="B56" s="443"/>
      <c r="C56" s="258">
        <v>3</v>
      </c>
      <c r="D56" s="116">
        <f>C56/$C$61</f>
        <v>1.6574585635359115E-2</v>
      </c>
      <c r="E56" s="91">
        <v>3</v>
      </c>
      <c r="F56" s="116">
        <v>0.02</v>
      </c>
      <c r="G56" s="91">
        <v>2</v>
      </c>
      <c r="H56" s="92">
        <v>0.01</v>
      </c>
      <c r="I56" s="91">
        <v>4</v>
      </c>
      <c r="J56" s="93">
        <v>0.02</v>
      </c>
      <c r="K56" s="258">
        <v>4</v>
      </c>
      <c r="L56" s="93">
        <f>K56/$K$61</f>
        <v>1.8779342723004695E-2</v>
      </c>
      <c r="N56" s="10"/>
    </row>
    <row r="57" spans="1:14" ht="21" customHeight="1" x14ac:dyDescent="0.3">
      <c r="A57" s="446" t="s">
        <v>118</v>
      </c>
      <c r="B57" s="447"/>
      <c r="C57" s="257">
        <v>9</v>
      </c>
      <c r="D57" s="116">
        <f t="shared" ref="D57:D60" si="2">C57/$C$61</f>
        <v>4.9723756906077346E-2</v>
      </c>
      <c r="E57" s="106">
        <v>8</v>
      </c>
      <c r="F57" s="125">
        <v>0.04</v>
      </c>
      <c r="G57" s="106">
        <v>8</v>
      </c>
      <c r="H57" s="53">
        <v>0.04</v>
      </c>
      <c r="I57" s="143">
        <v>9</v>
      </c>
      <c r="J57" s="81">
        <v>0.04</v>
      </c>
      <c r="K57" s="143">
        <v>9</v>
      </c>
      <c r="L57" s="81">
        <f t="shared" ref="L57:L60" si="3">K57/$K$61</f>
        <v>4.2253521126760563E-2</v>
      </c>
      <c r="N57" s="10"/>
    </row>
    <row r="58" spans="1:14" ht="21" customHeight="1" x14ac:dyDescent="0.3">
      <c r="A58" s="442" t="s">
        <v>119</v>
      </c>
      <c r="B58" s="443"/>
      <c r="C58" s="258">
        <v>3</v>
      </c>
      <c r="D58" s="116">
        <f t="shared" si="2"/>
        <v>1.6574585635359115E-2</v>
      </c>
      <c r="E58" s="91">
        <v>3</v>
      </c>
      <c r="F58" s="116">
        <v>0.02</v>
      </c>
      <c r="G58" s="91">
        <v>3</v>
      </c>
      <c r="H58" s="92">
        <v>0.02</v>
      </c>
      <c r="I58" s="91">
        <v>3</v>
      </c>
      <c r="J58" s="93">
        <v>0.01</v>
      </c>
      <c r="K58" s="258">
        <v>3</v>
      </c>
      <c r="L58" s="93">
        <f t="shared" si="3"/>
        <v>1.4084507042253521E-2</v>
      </c>
      <c r="N58" s="10"/>
    </row>
    <row r="59" spans="1:14" ht="21" customHeight="1" x14ac:dyDescent="0.3">
      <c r="A59" s="446" t="s">
        <v>122</v>
      </c>
      <c r="B59" s="447"/>
      <c r="C59" s="257">
        <v>165</v>
      </c>
      <c r="D59" s="116">
        <f t="shared" si="2"/>
        <v>0.91160220994475138</v>
      </c>
      <c r="E59" s="106">
        <v>176</v>
      </c>
      <c r="F59" s="126">
        <v>0.92</v>
      </c>
      <c r="G59" s="79">
        <v>172</v>
      </c>
      <c r="H59" s="53">
        <v>0.92</v>
      </c>
      <c r="I59" s="106">
        <v>188</v>
      </c>
      <c r="J59" s="107">
        <v>0.92</v>
      </c>
      <c r="K59" s="257">
        <v>196</v>
      </c>
      <c r="L59" s="107">
        <f t="shared" si="3"/>
        <v>0.92018779342723001</v>
      </c>
      <c r="N59" s="10"/>
    </row>
    <row r="60" spans="1:14" ht="21" customHeight="1" x14ac:dyDescent="0.3">
      <c r="A60" s="442" t="s">
        <v>123</v>
      </c>
      <c r="B60" s="443"/>
      <c r="C60" s="96">
        <v>1</v>
      </c>
      <c r="D60" s="116">
        <f t="shared" si="2"/>
        <v>5.5248618784530384E-3</v>
      </c>
      <c r="E60" s="96">
        <v>1</v>
      </c>
      <c r="F60" s="116">
        <v>0.01</v>
      </c>
      <c r="G60" s="96">
        <v>1</v>
      </c>
      <c r="H60" s="57">
        <v>0.01</v>
      </c>
      <c r="I60" s="91">
        <v>1</v>
      </c>
      <c r="J60" s="93">
        <v>0</v>
      </c>
      <c r="K60" s="258">
        <v>1</v>
      </c>
      <c r="L60" s="93">
        <f t="shared" si="3"/>
        <v>4.6948356807511738E-3</v>
      </c>
      <c r="N60" s="10"/>
    </row>
    <row r="61" spans="1:14" ht="21" customHeight="1" x14ac:dyDescent="0.3">
      <c r="A61" s="568" t="s">
        <v>67</v>
      </c>
      <c r="B61" s="569"/>
      <c r="C61" s="191">
        <v>181</v>
      </c>
      <c r="D61" s="187">
        <v>1</v>
      </c>
      <c r="E61" s="191">
        <v>191</v>
      </c>
      <c r="F61" s="187">
        <v>1.01</v>
      </c>
      <c r="G61" s="191">
        <v>186</v>
      </c>
      <c r="H61" s="205">
        <v>1</v>
      </c>
      <c r="I61" s="191">
        <v>205</v>
      </c>
      <c r="J61" s="188">
        <v>1</v>
      </c>
      <c r="K61" s="191">
        <f>SUM(K56:K60)</f>
        <v>213</v>
      </c>
      <c r="L61" s="188">
        <f>SUM(L56:L60)</f>
        <v>0.99999999999999989</v>
      </c>
      <c r="N61" s="10"/>
    </row>
    <row r="62" spans="1:14" ht="21" customHeight="1" x14ac:dyDescent="0.3">
      <c r="A62" s="538" t="s">
        <v>175</v>
      </c>
      <c r="B62" s="539"/>
      <c r="C62" s="539"/>
      <c r="D62" s="539"/>
      <c r="E62" s="539"/>
      <c r="F62" s="539"/>
      <c r="G62" s="539"/>
      <c r="H62" s="539"/>
      <c r="I62" s="539"/>
      <c r="J62" s="539"/>
      <c r="K62" s="539"/>
      <c r="L62" s="539"/>
      <c r="N62" s="10"/>
    </row>
    <row r="63" spans="1:14" ht="21" customHeight="1" x14ac:dyDescent="0.3">
      <c r="A63" s="570" t="s">
        <v>126</v>
      </c>
      <c r="B63" s="571"/>
      <c r="C63" s="210">
        <v>21</v>
      </c>
      <c r="D63" s="71">
        <f>C63/$C$67</f>
        <v>9.2511013215859028E-2</v>
      </c>
      <c r="E63" s="210">
        <v>18</v>
      </c>
      <c r="F63" s="71">
        <v>0.08</v>
      </c>
      <c r="G63" s="210">
        <v>24</v>
      </c>
      <c r="H63" s="43">
        <v>0.11</v>
      </c>
      <c r="I63" s="210">
        <v>21</v>
      </c>
      <c r="J63" s="45">
        <v>0.09</v>
      </c>
      <c r="K63" s="210">
        <v>22</v>
      </c>
      <c r="L63" s="45">
        <f>K63/$K$67</f>
        <v>9.2436974789915971E-2</v>
      </c>
      <c r="N63" s="10"/>
    </row>
    <row r="64" spans="1:14" ht="21" customHeight="1" x14ac:dyDescent="0.3">
      <c r="A64" s="470" t="s">
        <v>176</v>
      </c>
      <c r="B64" s="471"/>
      <c r="C64" s="69">
        <v>181</v>
      </c>
      <c r="D64" s="71">
        <f t="shared" ref="D64:D66" si="4">C64/$C$67</f>
        <v>0.79735682819383258</v>
      </c>
      <c r="E64" s="69">
        <v>185</v>
      </c>
      <c r="F64" s="70">
        <v>0.81</v>
      </c>
      <c r="G64" s="69">
        <v>178</v>
      </c>
      <c r="H64" s="72">
        <v>0.79</v>
      </c>
      <c r="I64" s="69">
        <v>188</v>
      </c>
      <c r="J64" s="47">
        <v>0.78</v>
      </c>
      <c r="K64" s="69">
        <v>191</v>
      </c>
      <c r="L64" s="45">
        <f t="shared" ref="L64:L66" si="5">K64/$K$67</f>
        <v>0.80252100840336138</v>
      </c>
      <c r="N64" s="10"/>
    </row>
    <row r="65" spans="1:14" ht="21" customHeight="1" x14ac:dyDescent="0.3">
      <c r="A65" s="570" t="s">
        <v>128</v>
      </c>
      <c r="B65" s="571"/>
      <c r="C65" s="210">
        <v>21</v>
      </c>
      <c r="D65" s="71">
        <f t="shared" si="4"/>
        <v>9.2511013215859028E-2</v>
      </c>
      <c r="E65" s="210">
        <v>22</v>
      </c>
      <c r="F65" s="71">
        <v>0.1</v>
      </c>
      <c r="G65" s="210">
        <v>21</v>
      </c>
      <c r="H65" s="211">
        <v>0.09</v>
      </c>
      <c r="I65" s="212">
        <v>28</v>
      </c>
      <c r="J65" s="213">
        <v>0.12</v>
      </c>
      <c r="K65" s="212">
        <v>22</v>
      </c>
      <c r="L65" s="45">
        <f t="shared" si="5"/>
        <v>9.2436974789915971E-2</v>
      </c>
      <c r="N65" s="10"/>
    </row>
    <row r="66" spans="1:14" ht="21" customHeight="1" x14ac:dyDescent="0.3">
      <c r="A66" s="470" t="s">
        <v>129</v>
      </c>
      <c r="B66" s="471"/>
      <c r="C66" s="69">
        <v>4</v>
      </c>
      <c r="D66" s="71">
        <f t="shared" si="4"/>
        <v>1.7621145374449341E-2</v>
      </c>
      <c r="E66" s="69">
        <v>3</v>
      </c>
      <c r="F66" s="70">
        <v>0.01</v>
      </c>
      <c r="G66" s="69">
        <v>3</v>
      </c>
      <c r="H66" s="72">
        <v>0.01</v>
      </c>
      <c r="I66" s="69">
        <v>3</v>
      </c>
      <c r="J66" s="47">
        <v>0.01</v>
      </c>
      <c r="K66" s="69">
        <v>3</v>
      </c>
      <c r="L66" s="45">
        <f t="shared" si="5"/>
        <v>1.2605042016806723E-2</v>
      </c>
      <c r="N66" s="10"/>
    </row>
    <row r="67" spans="1:14" ht="39.75" customHeight="1" x14ac:dyDescent="0.3">
      <c r="A67" s="572" t="s">
        <v>177</v>
      </c>
      <c r="B67" s="573"/>
      <c r="C67" s="206">
        <v>227</v>
      </c>
      <c r="D67" s="207">
        <v>1</v>
      </c>
      <c r="E67" s="206">
        <v>228</v>
      </c>
      <c r="F67" s="207">
        <v>1</v>
      </c>
      <c r="G67" s="206">
        <v>226</v>
      </c>
      <c r="H67" s="208">
        <v>1</v>
      </c>
      <c r="I67" s="206">
        <v>240</v>
      </c>
      <c r="J67" s="209">
        <v>1</v>
      </c>
      <c r="K67" s="206">
        <f>SUM(K63:K66)</f>
        <v>238</v>
      </c>
      <c r="L67" s="209">
        <f>SUM(L63:L66)</f>
        <v>1</v>
      </c>
      <c r="N67" s="10"/>
    </row>
    <row r="68" spans="1:14" ht="21" customHeight="1" x14ac:dyDescent="0.3">
      <c r="A68" s="223"/>
      <c r="B68" s="223"/>
      <c r="C68" s="268"/>
      <c r="D68" s="235"/>
      <c r="E68" s="224"/>
      <c r="F68" s="235"/>
      <c r="G68" s="222"/>
      <c r="H68" s="235"/>
      <c r="I68" s="224"/>
      <c r="J68" s="235"/>
      <c r="K68" s="10"/>
      <c r="L68" s="10"/>
      <c r="N68" s="10"/>
    </row>
    <row r="69" spans="1:14" ht="21" customHeight="1" x14ac:dyDescent="0.3">
      <c r="A69" s="223"/>
      <c r="B69" s="223"/>
      <c r="C69" s="268"/>
      <c r="D69" s="235"/>
      <c r="E69" s="224"/>
      <c r="F69" s="235"/>
      <c r="G69" s="222"/>
      <c r="H69" s="235"/>
      <c r="I69" s="224"/>
      <c r="J69" s="235"/>
      <c r="K69" s="10"/>
      <c r="L69" s="10"/>
      <c r="N69" s="10"/>
    </row>
    <row r="70" spans="1:14" s="173" customFormat="1" ht="30" customHeight="1" x14ac:dyDescent="0.3">
      <c r="A70" s="454" t="s">
        <v>178</v>
      </c>
      <c r="B70" s="454"/>
      <c r="C70" s="454"/>
      <c r="D70" s="454"/>
      <c r="E70" s="454"/>
      <c r="F70" s="454"/>
      <c r="G70" s="454"/>
      <c r="H70" s="454"/>
      <c r="I70" s="454"/>
      <c r="J70" s="454"/>
      <c r="K70" s="454"/>
      <c r="L70" s="454"/>
      <c r="M70"/>
      <c r="N70" s="172"/>
    </row>
    <row r="71" spans="1:14" ht="21" customHeight="1" x14ac:dyDescent="0.3">
      <c r="A71" s="436"/>
      <c r="B71" s="430"/>
      <c r="C71" s="541">
        <v>2017</v>
      </c>
      <c r="D71" s="542"/>
      <c r="E71" s="541">
        <v>2018</v>
      </c>
      <c r="F71" s="542"/>
      <c r="G71" s="564">
        <v>2019</v>
      </c>
      <c r="H71" s="565"/>
      <c r="I71" s="541">
        <v>2020</v>
      </c>
      <c r="J71" s="543"/>
      <c r="K71" s="541">
        <v>2021</v>
      </c>
      <c r="L71" s="543"/>
      <c r="N71" s="10"/>
    </row>
    <row r="72" spans="1:14" ht="21" customHeight="1" x14ac:dyDescent="0.3">
      <c r="A72" s="437"/>
      <c r="B72" s="438"/>
      <c r="C72" s="68" t="s">
        <v>70</v>
      </c>
      <c r="D72" s="68" t="s">
        <v>71</v>
      </c>
      <c r="E72" s="68" t="s">
        <v>70</v>
      </c>
      <c r="F72" s="68" t="s">
        <v>71</v>
      </c>
      <c r="G72" s="214" t="s">
        <v>70</v>
      </c>
      <c r="H72" s="83" t="s">
        <v>71</v>
      </c>
      <c r="I72" s="68" t="s">
        <v>70</v>
      </c>
      <c r="J72" s="42" t="s">
        <v>71</v>
      </c>
      <c r="K72" s="68" t="s">
        <v>70</v>
      </c>
      <c r="L72" s="42" t="s">
        <v>71</v>
      </c>
      <c r="N72" s="10"/>
    </row>
    <row r="73" spans="1:14" ht="21" customHeight="1" x14ac:dyDescent="0.3">
      <c r="A73" s="439" t="s">
        <v>161</v>
      </c>
      <c r="B73" s="440"/>
      <c r="C73" s="537">
        <v>181</v>
      </c>
      <c r="D73" s="441"/>
      <c r="E73" s="537">
        <v>191</v>
      </c>
      <c r="F73" s="441"/>
      <c r="G73" s="537">
        <v>186</v>
      </c>
      <c r="H73" s="441"/>
      <c r="I73" s="537">
        <v>205</v>
      </c>
      <c r="J73" s="472"/>
      <c r="K73" s="537">
        <v>213</v>
      </c>
      <c r="L73" s="472"/>
      <c r="N73" s="10"/>
    </row>
    <row r="74" spans="1:14" ht="75.75" customHeight="1" x14ac:dyDescent="0.3">
      <c r="A74" s="446" t="s">
        <v>179</v>
      </c>
      <c r="B74" s="447"/>
      <c r="C74" s="143">
        <v>1</v>
      </c>
      <c r="D74" s="80">
        <f>C74/$C$73</f>
        <v>5.5248618784530384E-3</v>
      </c>
      <c r="E74" s="143">
        <v>1</v>
      </c>
      <c r="F74" s="80">
        <v>0.01</v>
      </c>
      <c r="G74" s="143">
        <v>4</v>
      </c>
      <c r="H74" s="24">
        <v>0.02</v>
      </c>
      <c r="I74" s="143">
        <v>1</v>
      </c>
      <c r="J74" s="107">
        <v>0</v>
      </c>
      <c r="K74" s="143">
        <v>2</v>
      </c>
      <c r="L74" s="107">
        <f>K74/$K$73</f>
        <v>9.3896713615023476E-3</v>
      </c>
      <c r="N74" s="10"/>
    </row>
    <row r="75" spans="1:14" ht="90" customHeight="1" x14ac:dyDescent="0.3">
      <c r="A75" s="442" t="s">
        <v>180</v>
      </c>
      <c r="B75" s="503"/>
      <c r="C75" s="157">
        <v>0</v>
      </c>
      <c r="D75" s="57">
        <f t="shared" ref="D75:D83" si="6">C75/$C$73</f>
        <v>0</v>
      </c>
      <c r="E75" s="157">
        <v>2</v>
      </c>
      <c r="F75" s="57">
        <v>0.01</v>
      </c>
      <c r="G75" s="558" t="s">
        <v>172</v>
      </c>
      <c r="H75" s="559"/>
      <c r="I75" s="559"/>
      <c r="J75" s="560"/>
      <c r="K75" s="342">
        <v>2</v>
      </c>
      <c r="L75" s="341">
        <f t="shared" ref="L75:L83" si="7">K75/$K$73</f>
        <v>9.3896713615023476E-3</v>
      </c>
      <c r="N75" s="10"/>
    </row>
    <row r="76" spans="1:14" ht="120" customHeight="1" x14ac:dyDescent="0.3">
      <c r="A76" s="446" t="s">
        <v>181</v>
      </c>
      <c r="B76" s="447"/>
      <c r="C76" s="257">
        <v>2</v>
      </c>
      <c r="D76" s="125">
        <f t="shared" si="6"/>
        <v>1.1049723756906077E-2</v>
      </c>
      <c r="E76" s="106">
        <v>0</v>
      </c>
      <c r="F76" s="125">
        <v>0</v>
      </c>
      <c r="G76" s="106">
        <v>2</v>
      </c>
      <c r="H76" s="53">
        <v>0.01</v>
      </c>
      <c r="I76" s="106">
        <v>0</v>
      </c>
      <c r="J76" s="107">
        <v>0</v>
      </c>
      <c r="K76" s="257">
        <v>0</v>
      </c>
      <c r="L76" s="107">
        <f t="shared" si="7"/>
        <v>0</v>
      </c>
      <c r="N76" s="10"/>
    </row>
    <row r="77" spans="1:14" ht="90" customHeight="1" x14ac:dyDescent="0.3">
      <c r="A77" s="442" t="s">
        <v>182</v>
      </c>
      <c r="B77" s="503"/>
      <c r="C77" s="87">
        <v>1</v>
      </c>
      <c r="D77" s="116">
        <f t="shared" si="6"/>
        <v>5.5248618784530384E-3</v>
      </c>
      <c r="E77" s="87">
        <v>0</v>
      </c>
      <c r="F77" s="116">
        <v>0</v>
      </c>
      <c r="G77" s="91">
        <v>1</v>
      </c>
      <c r="H77" s="156">
        <v>0.01</v>
      </c>
      <c r="I77" s="87">
        <v>1</v>
      </c>
      <c r="J77" s="93">
        <v>0</v>
      </c>
      <c r="K77" s="87">
        <v>2</v>
      </c>
      <c r="L77" s="341">
        <f t="shared" si="7"/>
        <v>9.3896713615023476E-3</v>
      </c>
      <c r="N77" s="10"/>
    </row>
    <row r="78" spans="1:14" ht="75.75" customHeight="1" x14ac:dyDescent="0.3">
      <c r="A78" s="446" t="s">
        <v>183</v>
      </c>
      <c r="B78" s="447"/>
      <c r="C78" s="143">
        <v>0</v>
      </c>
      <c r="D78" s="126">
        <f t="shared" si="6"/>
        <v>0</v>
      </c>
      <c r="E78" s="143">
        <v>0</v>
      </c>
      <c r="F78" s="126">
        <v>0</v>
      </c>
      <c r="G78" s="143">
        <v>0</v>
      </c>
      <c r="H78" s="24">
        <v>0</v>
      </c>
      <c r="I78" s="143">
        <v>0</v>
      </c>
      <c r="J78" s="107">
        <v>0</v>
      </c>
      <c r="K78" s="143">
        <v>0</v>
      </c>
      <c r="L78" s="107">
        <f t="shared" si="7"/>
        <v>0</v>
      </c>
      <c r="N78" s="10"/>
    </row>
    <row r="79" spans="1:14" ht="75.75" customHeight="1" x14ac:dyDescent="0.3">
      <c r="A79" s="442" t="s">
        <v>184</v>
      </c>
      <c r="B79" s="443"/>
      <c r="C79" s="96">
        <v>0</v>
      </c>
      <c r="D79" s="88">
        <f t="shared" si="6"/>
        <v>0</v>
      </c>
      <c r="E79" s="96">
        <v>0</v>
      </c>
      <c r="F79" s="88">
        <v>0</v>
      </c>
      <c r="G79" s="91">
        <v>1</v>
      </c>
      <c r="H79" s="119">
        <v>0.01</v>
      </c>
      <c r="I79" s="87">
        <v>1</v>
      </c>
      <c r="J79" s="105">
        <v>0</v>
      </c>
      <c r="K79" s="87">
        <v>1</v>
      </c>
      <c r="L79" s="341">
        <f t="shared" si="7"/>
        <v>4.6948356807511738E-3</v>
      </c>
      <c r="N79" s="10"/>
    </row>
    <row r="80" spans="1:14" ht="63" customHeight="1" x14ac:dyDescent="0.3">
      <c r="A80" s="446" t="s">
        <v>185</v>
      </c>
      <c r="B80" s="447"/>
      <c r="C80" s="257">
        <v>2</v>
      </c>
      <c r="D80" s="125">
        <f t="shared" si="6"/>
        <v>1.1049723756906077E-2</v>
      </c>
      <c r="E80" s="106">
        <v>0</v>
      </c>
      <c r="F80" s="125">
        <v>0</v>
      </c>
      <c r="G80" s="106">
        <v>0</v>
      </c>
      <c r="H80" s="53">
        <v>0</v>
      </c>
      <c r="I80" s="106">
        <v>0</v>
      </c>
      <c r="J80" s="107">
        <v>0</v>
      </c>
      <c r="K80" s="257">
        <v>0</v>
      </c>
      <c r="L80" s="107">
        <f t="shared" si="7"/>
        <v>0</v>
      </c>
      <c r="N80" s="10"/>
    </row>
    <row r="81" spans="1:14" ht="75.75" customHeight="1" x14ac:dyDescent="0.3">
      <c r="A81" s="442" t="s">
        <v>186</v>
      </c>
      <c r="B81" s="443"/>
      <c r="C81" s="258">
        <v>1</v>
      </c>
      <c r="D81" s="116">
        <f t="shared" si="6"/>
        <v>5.5248618784530384E-3</v>
      </c>
      <c r="E81" s="91">
        <v>0</v>
      </c>
      <c r="F81" s="116">
        <v>0</v>
      </c>
      <c r="G81" s="91">
        <v>1</v>
      </c>
      <c r="H81" s="116">
        <v>0.01</v>
      </c>
      <c r="I81" s="91">
        <v>2</v>
      </c>
      <c r="J81" s="93">
        <v>0.01</v>
      </c>
      <c r="K81" s="258">
        <v>0</v>
      </c>
      <c r="L81" s="341">
        <f t="shared" si="7"/>
        <v>0</v>
      </c>
      <c r="N81" s="10"/>
    </row>
    <row r="82" spans="1:14" ht="63" customHeight="1" x14ac:dyDescent="0.3">
      <c r="A82" s="446" t="s">
        <v>187</v>
      </c>
      <c r="B82" s="447"/>
      <c r="C82" s="257">
        <v>46</v>
      </c>
      <c r="D82" s="125">
        <f t="shared" si="6"/>
        <v>0.2541436464088398</v>
      </c>
      <c r="E82" s="106">
        <v>50</v>
      </c>
      <c r="F82" s="125">
        <v>0.26</v>
      </c>
      <c r="G82" s="106">
        <v>55</v>
      </c>
      <c r="H82" s="53">
        <v>0.3</v>
      </c>
      <c r="I82" s="106">
        <v>55</v>
      </c>
      <c r="J82" s="107">
        <v>0.27</v>
      </c>
      <c r="K82" s="257">
        <v>74</v>
      </c>
      <c r="L82" s="107">
        <f t="shared" si="7"/>
        <v>0.34741784037558687</v>
      </c>
      <c r="N82" s="10"/>
    </row>
    <row r="83" spans="1:14" ht="75.75" customHeight="1" x14ac:dyDescent="0.3">
      <c r="A83" s="498" t="s">
        <v>188</v>
      </c>
      <c r="B83" s="499"/>
      <c r="C83" s="174">
        <v>11</v>
      </c>
      <c r="D83" s="215">
        <f t="shared" si="6"/>
        <v>6.0773480662983423E-2</v>
      </c>
      <c r="E83" s="174">
        <v>12</v>
      </c>
      <c r="F83" s="215">
        <v>0.06</v>
      </c>
      <c r="G83" s="130">
        <v>17</v>
      </c>
      <c r="H83" s="216">
        <v>0.09</v>
      </c>
      <c r="I83" s="130">
        <v>12</v>
      </c>
      <c r="J83" s="133">
        <v>0.06</v>
      </c>
      <c r="K83" s="130">
        <v>20</v>
      </c>
      <c r="L83" s="133">
        <f t="shared" si="7"/>
        <v>9.3896713615023469E-2</v>
      </c>
      <c r="N83" s="10"/>
    </row>
    <row r="84" spans="1:14" ht="21" customHeight="1" x14ac:dyDescent="0.3">
      <c r="A84" s="223"/>
      <c r="B84" s="223"/>
      <c r="C84" s="268"/>
      <c r="D84" s="235"/>
      <c r="E84" s="224"/>
      <c r="F84" s="235"/>
      <c r="G84" s="222"/>
      <c r="H84" s="235"/>
      <c r="I84" s="224"/>
      <c r="J84" s="235"/>
      <c r="K84" s="10"/>
      <c r="L84" s="10"/>
      <c r="N84" s="10"/>
    </row>
    <row r="85" spans="1:14" ht="21" customHeight="1" x14ac:dyDescent="0.3">
      <c r="A85" s="223"/>
      <c r="B85" s="223"/>
      <c r="C85" s="268"/>
      <c r="D85" s="235"/>
      <c r="E85" s="224"/>
      <c r="F85" s="235"/>
      <c r="G85" s="222"/>
      <c r="H85" s="235"/>
      <c r="I85" s="224"/>
      <c r="J85" s="235"/>
      <c r="K85" s="10"/>
      <c r="L85" s="10"/>
      <c r="N85" s="10"/>
    </row>
    <row r="86" spans="1:14" s="173" customFormat="1" ht="30" customHeight="1" x14ac:dyDescent="0.3">
      <c r="A86" s="454" t="s">
        <v>189</v>
      </c>
      <c r="B86" s="454"/>
      <c r="C86" s="454"/>
      <c r="D86" s="454"/>
      <c r="E86" s="454"/>
      <c r="F86" s="454"/>
      <c r="G86" s="454"/>
      <c r="H86" s="454"/>
      <c r="I86" s="454"/>
      <c r="J86" s="454"/>
      <c r="K86" s="454"/>
      <c r="L86" s="454"/>
      <c r="M86"/>
      <c r="N86" s="172"/>
    </row>
    <row r="87" spans="1:14" ht="21" customHeight="1" x14ac:dyDescent="0.3">
      <c r="A87" s="436"/>
      <c r="B87" s="469"/>
      <c r="C87" s="430">
        <v>2017</v>
      </c>
      <c r="D87" s="430"/>
      <c r="E87" s="430">
        <v>2018</v>
      </c>
      <c r="F87" s="430"/>
      <c r="G87" s="429">
        <v>2019</v>
      </c>
      <c r="H87" s="430"/>
      <c r="I87" s="429">
        <v>2020</v>
      </c>
      <c r="J87" s="431"/>
      <c r="K87" s="429">
        <v>2020</v>
      </c>
      <c r="L87" s="431"/>
      <c r="N87" s="10"/>
    </row>
    <row r="88" spans="1:14" ht="21" customHeight="1" x14ac:dyDescent="0.3">
      <c r="A88" s="437"/>
      <c r="B88" s="438"/>
      <c r="C88" s="266" t="s">
        <v>70</v>
      </c>
      <c r="D88" s="68" t="s">
        <v>71</v>
      </c>
      <c r="E88" s="67" t="s">
        <v>70</v>
      </c>
      <c r="F88" s="68" t="s">
        <v>71</v>
      </c>
      <c r="G88" s="89" t="s">
        <v>70</v>
      </c>
      <c r="H88" s="83" t="s">
        <v>71</v>
      </c>
      <c r="I88" s="89" t="s">
        <v>70</v>
      </c>
      <c r="J88" s="84" t="s">
        <v>71</v>
      </c>
      <c r="K88" s="89" t="s">
        <v>70</v>
      </c>
      <c r="L88" s="84" t="s">
        <v>71</v>
      </c>
      <c r="N88" s="10"/>
    </row>
    <row r="89" spans="1:14" ht="21" customHeight="1" x14ac:dyDescent="0.3">
      <c r="A89" s="439" t="s">
        <v>161</v>
      </c>
      <c r="B89" s="440"/>
      <c r="C89" s="537">
        <v>181</v>
      </c>
      <c r="D89" s="441"/>
      <c r="E89" s="537">
        <v>191</v>
      </c>
      <c r="F89" s="441"/>
      <c r="G89" s="537">
        <v>186</v>
      </c>
      <c r="H89" s="441"/>
      <c r="I89" s="537">
        <v>205</v>
      </c>
      <c r="J89" s="472"/>
      <c r="K89" s="537">
        <v>213</v>
      </c>
      <c r="L89" s="472"/>
      <c r="N89" s="10"/>
    </row>
    <row r="90" spans="1:14" ht="21" customHeight="1" x14ac:dyDescent="0.3">
      <c r="A90" s="538" t="s">
        <v>89</v>
      </c>
      <c r="B90" s="539"/>
      <c r="C90" s="539"/>
      <c r="D90" s="539"/>
      <c r="E90" s="539"/>
      <c r="F90" s="539"/>
      <c r="G90" s="539"/>
      <c r="H90" s="539"/>
      <c r="I90" s="539"/>
      <c r="J90" s="539"/>
      <c r="K90" s="539"/>
      <c r="L90" s="539"/>
      <c r="N90" s="10"/>
    </row>
    <row r="91" spans="1:14" ht="21" customHeight="1" x14ac:dyDescent="0.3">
      <c r="A91" s="566">
        <v>500000</v>
      </c>
      <c r="B91" s="567"/>
      <c r="C91" s="115">
        <v>56</v>
      </c>
      <c r="D91" s="116">
        <f>C91/$C$89</f>
        <v>0.30939226519337015</v>
      </c>
      <c r="E91" s="115">
        <v>56</v>
      </c>
      <c r="F91" s="116">
        <v>0.28999999999999998</v>
      </c>
      <c r="G91" s="115">
        <v>49</v>
      </c>
      <c r="H91" s="116">
        <v>0.26</v>
      </c>
      <c r="I91" s="115">
        <v>60</v>
      </c>
      <c r="J91" s="93">
        <v>0.28999999999999998</v>
      </c>
      <c r="K91" s="115">
        <v>61</v>
      </c>
      <c r="L91" s="93">
        <f>K91/$K$94</f>
        <v>0.28638497652582162</v>
      </c>
      <c r="N91" s="10"/>
    </row>
    <row r="92" spans="1:14" ht="21" customHeight="1" x14ac:dyDescent="0.3">
      <c r="A92" s="489" t="s">
        <v>90</v>
      </c>
      <c r="B92" s="490"/>
      <c r="C92" s="269">
        <v>66</v>
      </c>
      <c r="D92" s="125">
        <f t="shared" ref="D92:D93" si="8">C92/$C$89</f>
        <v>0.36464088397790057</v>
      </c>
      <c r="E92" s="124">
        <v>71</v>
      </c>
      <c r="F92" s="125">
        <v>0.37</v>
      </c>
      <c r="G92" s="124">
        <v>78</v>
      </c>
      <c r="H92" s="125">
        <v>0.42</v>
      </c>
      <c r="I92" s="124">
        <v>78</v>
      </c>
      <c r="J92" s="107">
        <v>0.38</v>
      </c>
      <c r="K92" s="291">
        <v>82</v>
      </c>
      <c r="L92" s="107">
        <f t="shared" ref="L92:L93" si="9">K92/$K$94</f>
        <v>0.38497652582159625</v>
      </c>
      <c r="N92" s="10"/>
    </row>
    <row r="93" spans="1:14" ht="21" customHeight="1" x14ac:dyDescent="0.3">
      <c r="A93" s="491" t="s">
        <v>66</v>
      </c>
      <c r="B93" s="492"/>
      <c r="C93" s="115">
        <v>59</v>
      </c>
      <c r="D93" s="116">
        <f t="shared" si="8"/>
        <v>0.32596685082872928</v>
      </c>
      <c r="E93" s="115">
        <v>64</v>
      </c>
      <c r="F93" s="116">
        <v>0.34</v>
      </c>
      <c r="G93" s="115">
        <v>59</v>
      </c>
      <c r="H93" s="116">
        <v>0.32</v>
      </c>
      <c r="I93" s="115">
        <v>67</v>
      </c>
      <c r="J93" s="93">
        <v>0.33</v>
      </c>
      <c r="K93" s="115">
        <v>70</v>
      </c>
      <c r="L93" s="93">
        <f t="shared" si="9"/>
        <v>0.32863849765258218</v>
      </c>
      <c r="N93" s="10"/>
    </row>
    <row r="94" spans="1:14" ht="21" customHeight="1" x14ac:dyDescent="0.3">
      <c r="A94" s="466" t="s">
        <v>67</v>
      </c>
      <c r="B94" s="540"/>
      <c r="C94" s="217">
        <v>181</v>
      </c>
      <c r="D94" s="117">
        <v>1</v>
      </c>
      <c r="E94" s="217">
        <v>191</v>
      </c>
      <c r="F94" s="117">
        <v>1</v>
      </c>
      <c r="G94" s="217">
        <v>186</v>
      </c>
      <c r="H94" s="117">
        <v>1</v>
      </c>
      <c r="I94" s="217">
        <v>205</v>
      </c>
      <c r="J94" s="95">
        <v>1</v>
      </c>
      <c r="K94" s="217">
        <f>SUM(K91:K93)</f>
        <v>213</v>
      </c>
      <c r="L94" s="95">
        <f>SUM(L91:L93)</f>
        <v>1</v>
      </c>
      <c r="N94" s="10"/>
    </row>
    <row r="95" spans="1:14" ht="21" customHeight="1" x14ac:dyDescent="0.3">
      <c r="A95" s="538" t="s">
        <v>91</v>
      </c>
      <c r="B95" s="539"/>
      <c r="C95" s="539"/>
      <c r="D95" s="539"/>
      <c r="E95" s="539"/>
      <c r="F95" s="539"/>
      <c r="G95" s="539"/>
      <c r="H95" s="539"/>
      <c r="I95" s="539"/>
      <c r="J95" s="539"/>
      <c r="K95" s="539"/>
      <c r="L95" s="539"/>
      <c r="N95" s="10"/>
    </row>
    <row r="96" spans="1:14" ht="21" customHeight="1" x14ac:dyDescent="0.3">
      <c r="A96" s="491" t="s">
        <v>90</v>
      </c>
      <c r="B96" s="492"/>
      <c r="C96" s="115">
        <v>70</v>
      </c>
      <c r="D96" s="116">
        <f t="shared" ref="D96:D98" si="10">C96/$C$89</f>
        <v>0.38674033149171272</v>
      </c>
      <c r="E96" s="115">
        <v>71</v>
      </c>
      <c r="F96" s="116">
        <v>0.37</v>
      </c>
      <c r="G96" s="115">
        <v>66</v>
      </c>
      <c r="H96" s="116">
        <v>0.35</v>
      </c>
      <c r="I96" s="115">
        <v>81</v>
      </c>
      <c r="J96" s="93">
        <v>0.4</v>
      </c>
      <c r="K96" s="115">
        <v>78</v>
      </c>
      <c r="L96" s="93">
        <f>K96/$K$99</f>
        <v>0.36619718309859156</v>
      </c>
      <c r="N96" s="10"/>
    </row>
    <row r="97" spans="1:14" ht="21" customHeight="1" x14ac:dyDescent="0.3">
      <c r="A97" s="489" t="s">
        <v>92</v>
      </c>
      <c r="B97" s="490"/>
      <c r="C97" s="269">
        <v>61</v>
      </c>
      <c r="D97" s="126">
        <f t="shared" si="10"/>
        <v>0.33701657458563539</v>
      </c>
      <c r="E97" s="124">
        <v>71</v>
      </c>
      <c r="F97" s="126">
        <v>0.37</v>
      </c>
      <c r="G97" s="219">
        <v>71</v>
      </c>
      <c r="H97" s="80">
        <v>0.38</v>
      </c>
      <c r="I97" s="124">
        <v>77</v>
      </c>
      <c r="J97" s="107">
        <v>0.38</v>
      </c>
      <c r="K97" s="291">
        <v>85</v>
      </c>
      <c r="L97" s="107">
        <f t="shared" ref="L97:L98" si="11">K97/$K$99</f>
        <v>0.39906103286384975</v>
      </c>
      <c r="N97" s="10"/>
    </row>
    <row r="98" spans="1:14" ht="21" customHeight="1" x14ac:dyDescent="0.3">
      <c r="A98" s="491" t="s">
        <v>66</v>
      </c>
      <c r="B98" s="492"/>
      <c r="C98" s="115">
        <v>50</v>
      </c>
      <c r="D98" s="116">
        <f t="shared" si="10"/>
        <v>0.27624309392265195</v>
      </c>
      <c r="E98" s="115">
        <v>49</v>
      </c>
      <c r="F98" s="116">
        <v>0.26</v>
      </c>
      <c r="G98" s="115">
        <v>49</v>
      </c>
      <c r="H98" s="119">
        <v>0.26</v>
      </c>
      <c r="I98" s="111">
        <v>47</v>
      </c>
      <c r="J98" s="93">
        <v>0.23</v>
      </c>
      <c r="K98" s="111">
        <v>50</v>
      </c>
      <c r="L98" s="93">
        <f t="shared" si="11"/>
        <v>0.23474178403755869</v>
      </c>
      <c r="N98" s="10"/>
    </row>
    <row r="99" spans="1:14" ht="21" customHeight="1" x14ac:dyDescent="0.3">
      <c r="A99" s="487" t="s">
        <v>67</v>
      </c>
      <c r="B99" s="488"/>
      <c r="C99" s="218">
        <v>181</v>
      </c>
      <c r="D99" s="121">
        <v>1</v>
      </c>
      <c r="E99" s="218">
        <v>191</v>
      </c>
      <c r="F99" s="121">
        <v>1</v>
      </c>
      <c r="G99" s="218">
        <v>186</v>
      </c>
      <c r="H99" s="121">
        <v>0.99</v>
      </c>
      <c r="I99" s="218">
        <v>205</v>
      </c>
      <c r="J99" s="123">
        <v>1</v>
      </c>
      <c r="K99" s="218">
        <f>SUM(K96:K98)</f>
        <v>213</v>
      </c>
      <c r="L99" s="293">
        <f>SUM(L96:L98)</f>
        <v>1</v>
      </c>
      <c r="N99" s="10"/>
    </row>
    <row r="100" spans="1:14" ht="15.6" x14ac:dyDescent="0.3">
      <c r="A100" s="10"/>
      <c r="B100" s="10"/>
      <c r="C100" s="10"/>
      <c r="D100" s="10"/>
      <c r="E100" s="10"/>
      <c r="F100" s="10"/>
      <c r="G100" s="10"/>
      <c r="H100" s="10"/>
      <c r="I100" s="10"/>
      <c r="J100" s="10"/>
      <c r="K100" s="10"/>
      <c r="L100" s="10"/>
      <c r="N100" s="10"/>
    </row>
    <row r="101" spans="1:14" ht="15.6" x14ac:dyDescent="0.3">
      <c r="A101" s="10"/>
      <c r="B101" s="10"/>
      <c r="C101" s="10"/>
      <c r="D101" s="10"/>
      <c r="E101" s="10"/>
      <c r="F101" s="10"/>
      <c r="G101" s="10"/>
      <c r="H101" s="10"/>
      <c r="I101" s="10"/>
      <c r="J101" s="10"/>
      <c r="K101" s="10"/>
      <c r="L101" s="10"/>
      <c r="N101" s="10"/>
    </row>
    <row r="102" spans="1:14" ht="15.6" x14ac:dyDescent="0.3">
      <c r="A102" s="10"/>
      <c r="B102" s="10"/>
      <c r="C102" s="10"/>
      <c r="D102" s="10"/>
      <c r="E102" s="10"/>
      <c r="F102" s="10"/>
      <c r="G102" s="10"/>
      <c r="H102" s="10"/>
      <c r="I102" s="10"/>
      <c r="J102" s="10"/>
      <c r="K102" s="10"/>
      <c r="L102" s="10"/>
      <c r="N102" s="10"/>
    </row>
  </sheetData>
  <mergeCells count="171">
    <mergeCell ref="A86:L86"/>
    <mergeCell ref="A78:B78"/>
    <mergeCell ref="C52:D52"/>
    <mergeCell ref="C54:D54"/>
    <mergeCell ref="C71:D71"/>
    <mergeCell ref="C73:D73"/>
    <mergeCell ref="A60:B60"/>
    <mergeCell ref="A61:B61"/>
    <mergeCell ref="A63:B63"/>
    <mergeCell ref="A64:B64"/>
    <mergeCell ref="A65:B65"/>
    <mergeCell ref="A66:B66"/>
    <mergeCell ref="A67:B67"/>
    <mergeCell ref="A77:B77"/>
    <mergeCell ref="A55:L55"/>
    <mergeCell ref="A62:L62"/>
    <mergeCell ref="E54:F54"/>
    <mergeCell ref="E52:F52"/>
    <mergeCell ref="A52:B52"/>
    <mergeCell ref="A53:B53"/>
    <mergeCell ref="A54:B54"/>
    <mergeCell ref="I71:J71"/>
    <mergeCell ref="A73:B73"/>
    <mergeCell ref="A74:B74"/>
    <mergeCell ref="E2:F2"/>
    <mergeCell ref="E4:F4"/>
    <mergeCell ref="E11:F11"/>
    <mergeCell ref="E9:F9"/>
    <mergeCell ref="A35:L35"/>
    <mergeCell ref="A40:L40"/>
    <mergeCell ref="A51:L51"/>
    <mergeCell ref="A70:L70"/>
    <mergeCell ref="A99:B99"/>
    <mergeCell ref="G71:H71"/>
    <mergeCell ref="G73:H73"/>
    <mergeCell ref="A79:B79"/>
    <mergeCell ref="A80:B80"/>
    <mergeCell ref="A81:B81"/>
    <mergeCell ref="A82:B82"/>
    <mergeCell ref="A83:B83"/>
    <mergeCell ref="A87:B87"/>
    <mergeCell ref="A88:B88"/>
    <mergeCell ref="A89:B89"/>
    <mergeCell ref="A91:B91"/>
    <mergeCell ref="E71:F71"/>
    <mergeCell ref="E73:F73"/>
    <mergeCell ref="A71:B71"/>
    <mergeCell ref="A72:B72"/>
    <mergeCell ref="A75:B75"/>
    <mergeCell ref="A76:B76"/>
    <mergeCell ref="G75:J75"/>
    <mergeCell ref="C87:D87"/>
    <mergeCell ref="C89:D89"/>
    <mergeCell ref="I73:J73"/>
    <mergeCell ref="A11:B11"/>
    <mergeCell ref="C2:D2"/>
    <mergeCell ref="C4:D4"/>
    <mergeCell ref="C9:D9"/>
    <mergeCell ref="C11:D11"/>
    <mergeCell ref="A8:L8"/>
    <mergeCell ref="A21:B21"/>
    <mergeCell ref="A22:B22"/>
    <mergeCell ref="A23:B23"/>
    <mergeCell ref="C23:D23"/>
    <mergeCell ref="A19:L19"/>
    <mergeCell ref="A25:B25"/>
    <mergeCell ref="A26:B26"/>
    <mergeCell ref="A27:B27"/>
    <mergeCell ref="G23:H23"/>
    <mergeCell ref="I23:J23"/>
    <mergeCell ref="I28:J28"/>
    <mergeCell ref="G34:H34"/>
    <mergeCell ref="A96:B96"/>
    <mergeCell ref="A97:B97"/>
    <mergeCell ref="A98:B98"/>
    <mergeCell ref="K2:L2"/>
    <mergeCell ref="K4:L4"/>
    <mergeCell ref="K9:L9"/>
    <mergeCell ref="K11:L11"/>
    <mergeCell ref="K16:L16"/>
    <mergeCell ref="K18:L18"/>
    <mergeCell ref="K23:L23"/>
    <mergeCell ref="K28:L28"/>
    <mergeCell ref="K34:L34"/>
    <mergeCell ref="K41:L41"/>
    <mergeCell ref="K43:L43"/>
    <mergeCell ref="K52:L52"/>
    <mergeCell ref="K54:L54"/>
    <mergeCell ref="K71:L71"/>
    <mergeCell ref="K73:L73"/>
    <mergeCell ref="A20:B20"/>
    <mergeCell ref="I16:J16"/>
    <mergeCell ref="G16:H16"/>
    <mergeCell ref="G18:H18"/>
    <mergeCell ref="I18:J18"/>
    <mergeCell ref="E23:F23"/>
    <mergeCell ref="A1:L1"/>
    <mergeCell ref="A12:B12"/>
    <mergeCell ref="G2:H2"/>
    <mergeCell ref="G4:H4"/>
    <mergeCell ref="E18:F18"/>
    <mergeCell ref="E16:F16"/>
    <mergeCell ref="A17:B17"/>
    <mergeCell ref="A16:B16"/>
    <mergeCell ref="A18:B18"/>
    <mergeCell ref="I4:J4"/>
    <mergeCell ref="I2:J2"/>
    <mergeCell ref="G9:H9"/>
    <mergeCell ref="G11:H11"/>
    <mergeCell ref="I11:J11"/>
    <mergeCell ref="I9:J9"/>
    <mergeCell ref="C16:D16"/>
    <mergeCell ref="C18:D18"/>
    <mergeCell ref="A15:L15"/>
    <mergeCell ref="A2:B2"/>
    <mergeCell ref="A3:B3"/>
    <mergeCell ref="A4:B4"/>
    <mergeCell ref="A5:B5"/>
    <mergeCell ref="A9:B9"/>
    <mergeCell ref="A10:B10"/>
    <mergeCell ref="I34:J34"/>
    <mergeCell ref="C28:D28"/>
    <mergeCell ref="C34:D34"/>
    <mergeCell ref="A24:L24"/>
    <mergeCell ref="E34:F34"/>
    <mergeCell ref="E28:F28"/>
    <mergeCell ref="A28:B28"/>
    <mergeCell ref="A30:B30"/>
    <mergeCell ref="A31:B31"/>
    <mergeCell ref="A32:B32"/>
    <mergeCell ref="A33:B33"/>
    <mergeCell ref="A34:B34"/>
    <mergeCell ref="G28:H28"/>
    <mergeCell ref="A29:L29"/>
    <mergeCell ref="A36:B36"/>
    <mergeCell ref="A37:B37"/>
    <mergeCell ref="A41:B41"/>
    <mergeCell ref="A42:B42"/>
    <mergeCell ref="A43:B43"/>
    <mergeCell ref="G41:H41"/>
    <mergeCell ref="G43:H43"/>
    <mergeCell ref="I43:J43"/>
    <mergeCell ref="I41:J41"/>
    <mergeCell ref="E41:F41"/>
    <mergeCell ref="E43:F43"/>
    <mergeCell ref="C41:D41"/>
    <mergeCell ref="C43:D43"/>
    <mergeCell ref="A44:B44"/>
    <mergeCell ref="A45:B45"/>
    <mergeCell ref="A46:B46"/>
    <mergeCell ref="K87:L87"/>
    <mergeCell ref="K89:L89"/>
    <mergeCell ref="A90:L90"/>
    <mergeCell ref="A95:L95"/>
    <mergeCell ref="E89:F89"/>
    <mergeCell ref="G89:H89"/>
    <mergeCell ref="I89:J89"/>
    <mergeCell ref="E87:F87"/>
    <mergeCell ref="G87:H87"/>
    <mergeCell ref="I87:J87"/>
    <mergeCell ref="A94:B94"/>
    <mergeCell ref="G52:H52"/>
    <mergeCell ref="G54:H54"/>
    <mergeCell ref="I54:J54"/>
    <mergeCell ref="I52:J52"/>
    <mergeCell ref="A92:B92"/>
    <mergeCell ref="A93:B93"/>
    <mergeCell ref="A56:B56"/>
    <mergeCell ref="A57:B57"/>
    <mergeCell ref="A58:B58"/>
    <mergeCell ref="A59:B59"/>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8D85-62B5-4167-8CEA-AE025B67B0C6}">
  <sheetPr>
    <pageSetUpPr fitToPage="1"/>
  </sheetPr>
  <dimension ref="A1:F91"/>
  <sheetViews>
    <sheetView zoomScale="85" zoomScaleNormal="85" workbookViewId="0">
      <pane xSplit="1" ySplit="2" topLeftCell="B66" activePane="bottomRight" state="frozen"/>
      <selection pane="topRight" activeCell="B1" sqref="B1"/>
      <selection pane="bottomLeft" activeCell="A3" sqref="A3"/>
      <selection pane="bottomRight" activeCell="B80" sqref="B80"/>
    </sheetView>
  </sheetViews>
  <sheetFormatPr defaultColWidth="8.88671875" defaultRowHeight="13.8" x14ac:dyDescent="0.3"/>
  <cols>
    <col min="1" max="1" width="72.6640625" style="4" customWidth="1"/>
    <col min="2" max="3" width="24.6640625" style="3" customWidth="1"/>
    <col min="4" max="4" width="24.109375" style="3" customWidth="1"/>
    <col min="5" max="6" width="24.6640625" style="3" customWidth="1"/>
    <col min="7" max="16384" width="8.88671875" style="3"/>
  </cols>
  <sheetData>
    <row r="1" spans="1:6" ht="30" customHeight="1" x14ac:dyDescent="0.3">
      <c r="A1" s="232" t="s">
        <v>196</v>
      </c>
      <c r="B1" s="231"/>
      <c r="C1" s="231"/>
      <c r="D1" s="231"/>
      <c r="E1" s="231"/>
      <c r="F1" s="231"/>
    </row>
    <row r="2" spans="1:6" s="233" customFormat="1" ht="21" customHeight="1" x14ac:dyDescent="0.3">
      <c r="A2" s="267" t="s">
        <v>4</v>
      </c>
      <c r="B2" s="256">
        <v>2017</v>
      </c>
      <c r="C2" s="256">
        <v>2018</v>
      </c>
      <c r="D2" s="256">
        <v>2019</v>
      </c>
      <c r="E2" s="271">
        <v>2020</v>
      </c>
      <c r="F2" s="305">
        <v>2021</v>
      </c>
    </row>
    <row r="3" spans="1:6" s="233" customFormat="1" ht="21" customHeight="1" x14ac:dyDescent="0.3">
      <c r="A3" s="360" t="s">
        <v>5</v>
      </c>
      <c r="B3" s="261">
        <v>1197</v>
      </c>
      <c r="C3" s="261">
        <v>1188</v>
      </c>
      <c r="D3" s="254">
        <v>1150</v>
      </c>
      <c r="E3" s="161">
        <v>1179</v>
      </c>
      <c r="F3" s="296">
        <v>1171</v>
      </c>
    </row>
    <row r="4" spans="1:6" s="233" customFormat="1" ht="21" customHeight="1" x14ac:dyDescent="0.3">
      <c r="A4" s="240" t="s">
        <v>6</v>
      </c>
      <c r="B4" s="236">
        <v>2703</v>
      </c>
      <c r="C4" s="236">
        <v>2649</v>
      </c>
      <c r="D4" s="368">
        <v>2698</v>
      </c>
      <c r="E4" s="154">
        <v>2913</v>
      </c>
      <c r="F4" s="297">
        <v>2840</v>
      </c>
    </row>
    <row r="5" spans="1:6" s="233" customFormat="1" ht="21" customHeight="1" x14ac:dyDescent="0.3">
      <c r="A5" s="365" t="s">
        <v>7</v>
      </c>
      <c r="B5" s="261">
        <v>1869</v>
      </c>
      <c r="C5" s="261">
        <v>1938</v>
      </c>
      <c r="D5" s="254">
        <v>2009</v>
      </c>
      <c r="E5" s="161">
        <v>2590</v>
      </c>
      <c r="F5" s="296">
        <v>2551</v>
      </c>
    </row>
    <row r="6" spans="1:6" s="233" customFormat="1" ht="21" customHeight="1" x14ac:dyDescent="0.3">
      <c r="A6" s="240" t="s">
        <v>8</v>
      </c>
      <c r="B6" s="236">
        <v>12510</v>
      </c>
      <c r="C6" s="236">
        <v>11708</v>
      </c>
      <c r="D6" s="142">
        <v>12497</v>
      </c>
      <c r="E6" s="154">
        <v>13061</v>
      </c>
      <c r="F6" s="380">
        <v>15179</v>
      </c>
    </row>
    <row r="7" spans="1:6" s="233" customFormat="1" ht="21" customHeight="1" x14ac:dyDescent="0.3">
      <c r="A7" s="365" t="s">
        <v>9</v>
      </c>
      <c r="B7" s="261">
        <v>7404</v>
      </c>
      <c r="C7" s="261">
        <v>7451</v>
      </c>
      <c r="D7" s="254">
        <v>7918</v>
      </c>
      <c r="E7" s="161">
        <v>9094</v>
      </c>
      <c r="F7" s="379">
        <v>9865</v>
      </c>
    </row>
    <row r="8" spans="1:6" s="233" customFormat="1" ht="21" customHeight="1" x14ac:dyDescent="0.3">
      <c r="A8" s="366" t="s">
        <v>10</v>
      </c>
      <c r="B8" s="367">
        <v>2195</v>
      </c>
      <c r="C8" s="367">
        <v>2295</v>
      </c>
      <c r="D8" s="368">
        <v>1994</v>
      </c>
      <c r="E8" s="154">
        <v>2663</v>
      </c>
      <c r="F8" s="380">
        <v>3650</v>
      </c>
    </row>
    <row r="9" spans="1:6" s="233" customFormat="1" ht="21" customHeight="1" x14ac:dyDescent="0.3">
      <c r="A9" s="421" t="s">
        <v>197</v>
      </c>
      <c r="B9" s="422">
        <v>318934</v>
      </c>
      <c r="C9" s="422">
        <v>329422</v>
      </c>
      <c r="D9" s="420">
        <v>345514</v>
      </c>
      <c r="E9" s="426">
        <v>377270</v>
      </c>
      <c r="F9" s="427">
        <v>346165</v>
      </c>
    </row>
    <row r="10" spans="1:6" s="233" customFormat="1" ht="21" customHeight="1" x14ac:dyDescent="0.3">
      <c r="A10" s="421"/>
      <c r="B10" s="422"/>
      <c r="C10" s="422"/>
      <c r="D10" s="420"/>
      <c r="E10" s="426"/>
      <c r="F10" s="427"/>
    </row>
    <row r="11" spans="1:6" s="233" customFormat="1" ht="21" customHeight="1" x14ac:dyDescent="0.3">
      <c r="A11" s="423" t="s">
        <v>11</v>
      </c>
      <c r="B11" s="424"/>
      <c r="C11" s="424"/>
      <c r="D11" s="424"/>
      <c r="E11" s="424"/>
      <c r="F11" s="425"/>
    </row>
    <row r="12" spans="1:6" s="233" customFormat="1" ht="21" customHeight="1" x14ac:dyDescent="0.3">
      <c r="A12" s="365" t="s">
        <v>12</v>
      </c>
      <c r="B12" s="261">
        <v>311779</v>
      </c>
      <c r="C12" s="261">
        <v>323502</v>
      </c>
      <c r="D12" s="254">
        <v>339659</v>
      </c>
      <c r="E12" s="161">
        <v>372164</v>
      </c>
      <c r="F12" s="296">
        <v>337328</v>
      </c>
    </row>
    <row r="13" spans="1:6" s="233" customFormat="1" ht="21" customHeight="1" x14ac:dyDescent="0.3">
      <c r="A13" s="366" t="s">
        <v>13</v>
      </c>
      <c r="B13" s="367">
        <v>5020</v>
      </c>
      <c r="C13" s="367">
        <v>4387</v>
      </c>
      <c r="D13" s="368">
        <v>4682</v>
      </c>
      <c r="E13" s="154">
        <v>4833</v>
      </c>
      <c r="F13" s="297">
        <v>4797</v>
      </c>
    </row>
    <row r="14" spans="1:6" s="233" customFormat="1" ht="21" customHeight="1" x14ac:dyDescent="0.3">
      <c r="A14" s="365" t="s">
        <v>14</v>
      </c>
      <c r="B14" s="278">
        <v>2135</v>
      </c>
      <c r="C14" s="278">
        <v>1533</v>
      </c>
      <c r="D14" s="259">
        <v>1173</v>
      </c>
      <c r="E14" s="160">
        <v>273</v>
      </c>
      <c r="F14" s="298">
        <v>268</v>
      </c>
    </row>
    <row r="15" spans="1:6" s="233" customFormat="1" ht="21" customHeight="1" x14ac:dyDescent="0.3">
      <c r="A15" s="423" t="s">
        <v>216</v>
      </c>
      <c r="B15" s="424"/>
      <c r="C15" s="424"/>
      <c r="D15" s="424"/>
      <c r="E15" s="424"/>
      <c r="F15" s="425"/>
    </row>
    <row r="16" spans="1:6" s="233" customFormat="1" ht="21" customHeight="1" x14ac:dyDescent="0.3">
      <c r="A16" s="365" t="s">
        <v>15</v>
      </c>
      <c r="B16" s="261">
        <v>195379</v>
      </c>
      <c r="C16" s="261">
        <v>196353</v>
      </c>
      <c r="D16" s="254">
        <v>218138</v>
      </c>
      <c r="E16" s="161">
        <v>237608</v>
      </c>
      <c r="F16" s="297">
        <v>275470</v>
      </c>
    </row>
    <row r="17" spans="1:6" s="233" customFormat="1" ht="21" customHeight="1" x14ac:dyDescent="0.3">
      <c r="A17" s="366" t="s">
        <v>16</v>
      </c>
      <c r="B17" s="367">
        <v>118010</v>
      </c>
      <c r="C17" s="367">
        <v>127313</v>
      </c>
      <c r="D17" s="368">
        <v>122676</v>
      </c>
      <c r="E17" s="154">
        <v>130221</v>
      </c>
      <c r="F17" s="297">
        <v>52980</v>
      </c>
    </row>
    <row r="18" spans="1:6" s="233" customFormat="1" ht="21" customHeight="1" x14ac:dyDescent="0.3">
      <c r="A18" s="250" t="s">
        <v>17</v>
      </c>
      <c r="B18" s="234">
        <v>5545</v>
      </c>
      <c r="C18" s="234">
        <v>5756</v>
      </c>
      <c r="D18" s="367">
        <v>4700</v>
      </c>
      <c r="E18" s="367">
        <v>9441</v>
      </c>
      <c r="F18" s="377">
        <v>7651</v>
      </c>
    </row>
    <row r="19" spans="1:6" s="233" customFormat="1" ht="21" customHeight="1" x14ac:dyDescent="0.3">
      <c r="A19" s="423" t="s">
        <v>217</v>
      </c>
      <c r="B19" s="424"/>
      <c r="C19" s="424"/>
      <c r="D19" s="424"/>
      <c r="E19" s="424"/>
      <c r="F19" s="425"/>
    </row>
    <row r="20" spans="1:6" s="233" customFormat="1" ht="21" customHeight="1" x14ac:dyDescent="0.3">
      <c r="A20" s="365" t="s">
        <v>18</v>
      </c>
      <c r="B20" s="261">
        <v>292626</v>
      </c>
      <c r="C20" s="261">
        <v>301782</v>
      </c>
      <c r="D20" s="254">
        <v>315994</v>
      </c>
      <c r="E20" s="161">
        <v>353648</v>
      </c>
      <c r="F20" s="296">
        <v>309694</v>
      </c>
    </row>
    <row r="21" spans="1:6" s="233" customFormat="1" ht="21" customHeight="1" x14ac:dyDescent="0.3">
      <c r="A21" s="366" t="s">
        <v>19</v>
      </c>
      <c r="B21" s="367">
        <v>25056</v>
      </c>
      <c r="C21" s="367">
        <v>26041</v>
      </c>
      <c r="D21" s="368">
        <v>27345</v>
      </c>
      <c r="E21" s="154">
        <v>22128</v>
      </c>
      <c r="F21" s="297">
        <v>23134</v>
      </c>
    </row>
    <row r="22" spans="1:6" s="233" customFormat="1" ht="21" customHeight="1" x14ac:dyDescent="0.3">
      <c r="A22" s="250" t="s">
        <v>20</v>
      </c>
      <c r="B22" s="234">
        <v>1047</v>
      </c>
      <c r="C22" s="234">
        <v>1470</v>
      </c>
      <c r="D22" s="254">
        <v>1901</v>
      </c>
      <c r="E22" s="161">
        <v>1387</v>
      </c>
      <c r="F22" s="296">
        <v>1349</v>
      </c>
    </row>
    <row r="23" spans="1:6" s="233" customFormat="1" ht="21" customHeight="1" x14ac:dyDescent="0.3">
      <c r="A23" s="366" t="s">
        <v>21</v>
      </c>
      <c r="B23" s="115">
        <v>205</v>
      </c>
      <c r="C23" s="115">
        <v>129</v>
      </c>
      <c r="D23" s="258">
        <v>274</v>
      </c>
      <c r="E23" s="158">
        <v>107</v>
      </c>
      <c r="F23" s="299">
        <v>211</v>
      </c>
    </row>
    <row r="24" spans="1:6" s="233" customFormat="1" ht="21" customHeight="1" x14ac:dyDescent="0.3">
      <c r="A24" s="423" t="s">
        <v>218</v>
      </c>
      <c r="B24" s="424"/>
      <c r="C24" s="424"/>
      <c r="D24" s="424"/>
      <c r="E24" s="424"/>
      <c r="F24" s="425"/>
    </row>
    <row r="25" spans="1:6" s="233" customFormat="1" ht="21" customHeight="1" x14ac:dyDescent="0.3">
      <c r="A25" s="240" t="s">
        <v>22</v>
      </c>
      <c r="B25" s="236">
        <v>242189</v>
      </c>
      <c r="C25" s="236">
        <v>248078</v>
      </c>
      <c r="D25" s="368">
        <v>261372</v>
      </c>
      <c r="E25" s="154">
        <v>285448</v>
      </c>
      <c r="F25" s="297">
        <v>243355</v>
      </c>
    </row>
    <row r="26" spans="1:6" s="233" customFormat="1" ht="21" customHeight="1" x14ac:dyDescent="0.3">
      <c r="A26" s="365" t="s">
        <v>23</v>
      </c>
      <c r="B26" s="261">
        <v>76745</v>
      </c>
      <c r="C26" s="261">
        <v>81344</v>
      </c>
      <c r="D26" s="254">
        <v>84142</v>
      </c>
      <c r="E26" s="161">
        <v>91822</v>
      </c>
      <c r="F26" s="296">
        <v>57814</v>
      </c>
    </row>
    <row r="27" spans="1:6" s="233" customFormat="1" ht="21" customHeight="1" x14ac:dyDescent="0.3">
      <c r="A27" s="423" t="s">
        <v>215</v>
      </c>
      <c r="B27" s="424"/>
      <c r="C27" s="424"/>
      <c r="D27" s="424"/>
      <c r="E27" s="424"/>
      <c r="F27" s="425"/>
    </row>
    <row r="28" spans="1:6" s="233" customFormat="1" ht="21" customHeight="1" x14ac:dyDescent="0.3">
      <c r="A28" s="365" t="s">
        <v>24</v>
      </c>
      <c r="B28" s="261">
        <v>61785</v>
      </c>
      <c r="C28" s="261">
        <v>67475</v>
      </c>
      <c r="D28" s="254">
        <v>68431</v>
      </c>
      <c r="E28" s="161">
        <v>80986</v>
      </c>
      <c r="F28" s="296">
        <v>58035</v>
      </c>
    </row>
    <row r="29" spans="1:6" s="233" customFormat="1" ht="21" customHeight="1" x14ac:dyDescent="0.3">
      <c r="A29" s="362" t="s">
        <v>25</v>
      </c>
      <c r="B29" s="64">
        <v>513</v>
      </c>
      <c r="C29" s="64">
        <v>602</v>
      </c>
      <c r="D29" s="158">
        <v>882</v>
      </c>
      <c r="E29" s="158">
        <v>510</v>
      </c>
      <c r="F29" s="299">
        <v>837</v>
      </c>
    </row>
    <row r="30" spans="1:6" s="233" customFormat="1" ht="21" customHeight="1" x14ac:dyDescent="0.3">
      <c r="A30" s="365" t="s">
        <v>26</v>
      </c>
      <c r="B30" s="261">
        <v>26390</v>
      </c>
      <c r="C30" s="261">
        <v>26710</v>
      </c>
      <c r="D30" s="109">
        <v>22839</v>
      </c>
      <c r="E30" s="161">
        <v>21997</v>
      </c>
      <c r="F30" s="296">
        <v>22012</v>
      </c>
    </row>
    <row r="31" spans="1:6" s="233" customFormat="1" ht="21" customHeight="1" x14ac:dyDescent="0.3">
      <c r="A31" s="366" t="s">
        <v>27</v>
      </c>
      <c r="B31" s="241">
        <v>1966</v>
      </c>
      <c r="C31" s="241">
        <v>1535</v>
      </c>
      <c r="D31" s="369">
        <v>1498</v>
      </c>
      <c r="E31" s="154">
        <v>1426</v>
      </c>
      <c r="F31" s="297">
        <v>1763</v>
      </c>
    </row>
    <row r="32" spans="1:6" s="233" customFormat="1" ht="21" customHeight="1" x14ac:dyDescent="0.3">
      <c r="A32" s="250" t="s">
        <v>28</v>
      </c>
      <c r="B32" s="234">
        <v>9010</v>
      </c>
      <c r="C32" s="234">
        <v>6071</v>
      </c>
      <c r="D32" s="109">
        <v>6924</v>
      </c>
      <c r="E32" s="161">
        <v>6602</v>
      </c>
      <c r="F32" s="296">
        <v>9896</v>
      </c>
    </row>
    <row r="33" spans="1:6" s="233" customFormat="1" ht="21" customHeight="1" x14ac:dyDescent="0.3">
      <c r="A33" s="362" t="s">
        <v>29</v>
      </c>
      <c r="B33" s="406" t="s">
        <v>204</v>
      </c>
      <c r="C33" s="242">
        <v>4096</v>
      </c>
      <c r="D33" s="368">
        <v>4183</v>
      </c>
      <c r="E33" s="154">
        <v>4273</v>
      </c>
      <c r="F33" s="297">
        <v>6708</v>
      </c>
    </row>
    <row r="34" spans="1:6" s="233" customFormat="1" ht="21" customHeight="1" x14ac:dyDescent="0.3">
      <c r="A34" s="237" t="s">
        <v>224</v>
      </c>
      <c r="B34" s="243">
        <v>126266069950</v>
      </c>
      <c r="C34" s="243">
        <v>122901132060</v>
      </c>
      <c r="D34" s="260">
        <v>139501156153</v>
      </c>
      <c r="E34" s="273">
        <v>163974186750</v>
      </c>
      <c r="F34" s="300">
        <v>192987610136</v>
      </c>
    </row>
    <row r="35" spans="1:6" s="233" customFormat="1" ht="21" customHeight="1" x14ac:dyDescent="0.3">
      <c r="A35" s="403" t="s">
        <v>30</v>
      </c>
      <c r="B35" s="404"/>
      <c r="C35" s="404"/>
      <c r="D35" s="404"/>
      <c r="E35" s="404"/>
      <c r="F35" s="405"/>
    </row>
    <row r="36" spans="1:6" s="233" customFormat="1" ht="21" customHeight="1" x14ac:dyDescent="0.3">
      <c r="A36" s="365" t="s">
        <v>12</v>
      </c>
      <c r="B36" s="251">
        <v>101130519114</v>
      </c>
      <c r="C36" s="251">
        <v>99075423247</v>
      </c>
      <c r="D36" s="371">
        <v>109144306189</v>
      </c>
      <c r="E36" s="274">
        <v>132412472517</v>
      </c>
      <c r="F36" s="301">
        <v>149171765540</v>
      </c>
    </row>
    <row r="37" spans="1:6" s="233" customFormat="1" ht="21" customHeight="1" x14ac:dyDescent="0.3">
      <c r="A37" s="366" t="s">
        <v>13</v>
      </c>
      <c r="B37" s="199">
        <v>23522286349</v>
      </c>
      <c r="C37" s="199">
        <v>22181574303</v>
      </c>
      <c r="D37" s="239">
        <v>28558018777</v>
      </c>
      <c r="E37" s="272">
        <v>29780520000</v>
      </c>
      <c r="F37" s="302">
        <v>32230175104</v>
      </c>
    </row>
    <row r="38" spans="1:6" s="233" customFormat="1" ht="21" customHeight="1" x14ac:dyDescent="0.3">
      <c r="A38" s="365" t="s">
        <v>14</v>
      </c>
      <c r="B38" s="372">
        <v>1613264487</v>
      </c>
      <c r="C38" s="372">
        <v>1644134510</v>
      </c>
      <c r="D38" s="370">
        <v>1798831187</v>
      </c>
      <c r="E38" s="274">
        <v>1781194233</v>
      </c>
      <c r="F38" s="301">
        <v>820717977</v>
      </c>
    </row>
    <row r="39" spans="1:6" s="233" customFormat="1" ht="21" customHeight="1" x14ac:dyDescent="0.3">
      <c r="A39" s="403" t="s">
        <v>219</v>
      </c>
      <c r="B39" s="404"/>
      <c r="C39" s="404"/>
      <c r="D39" s="404"/>
      <c r="E39" s="404"/>
      <c r="F39" s="405"/>
    </row>
    <row r="40" spans="1:6" s="233" customFormat="1" ht="21" customHeight="1" x14ac:dyDescent="0.3">
      <c r="A40" s="365" t="s">
        <v>15</v>
      </c>
      <c r="B40" s="372">
        <v>83701152320</v>
      </c>
      <c r="C40" s="372">
        <v>71734132570</v>
      </c>
      <c r="D40" s="252">
        <v>93468675028</v>
      </c>
      <c r="E40" s="274">
        <v>109105149588</v>
      </c>
      <c r="F40" s="301">
        <v>145635366126</v>
      </c>
    </row>
    <row r="41" spans="1:6" s="233" customFormat="1" ht="21" customHeight="1" x14ac:dyDescent="0.3">
      <c r="A41" s="240" t="s">
        <v>16</v>
      </c>
      <c r="B41" s="238">
        <v>40786581352</v>
      </c>
      <c r="C41" s="238">
        <v>49635375539</v>
      </c>
      <c r="D41" s="142">
        <v>44671707867</v>
      </c>
      <c r="E41" s="272">
        <v>52152947220</v>
      </c>
      <c r="F41" s="302">
        <v>29449428898</v>
      </c>
    </row>
    <row r="42" spans="1:6" s="233" customFormat="1" ht="21" customHeight="1" x14ac:dyDescent="0.3">
      <c r="A42" s="250" t="s">
        <v>31</v>
      </c>
      <c r="B42" s="235">
        <v>2170513018</v>
      </c>
      <c r="C42" s="235">
        <v>1531623951</v>
      </c>
      <c r="D42" s="370">
        <v>1360773258</v>
      </c>
      <c r="E42" s="274">
        <v>2716089942</v>
      </c>
      <c r="F42" s="301">
        <v>3086483075</v>
      </c>
    </row>
    <row r="43" spans="1:6" s="233" customFormat="1" ht="21" customHeight="1" x14ac:dyDescent="0.3">
      <c r="A43" s="403" t="s">
        <v>220</v>
      </c>
      <c r="B43" s="404"/>
      <c r="C43" s="404"/>
      <c r="D43" s="404"/>
      <c r="E43" s="404"/>
      <c r="F43" s="405"/>
    </row>
    <row r="44" spans="1:6" s="233" customFormat="1" ht="21" customHeight="1" x14ac:dyDescent="0.3">
      <c r="A44" s="365" t="s">
        <v>18</v>
      </c>
      <c r="B44" s="372">
        <v>12090134623</v>
      </c>
      <c r="C44" s="372">
        <v>118143613708</v>
      </c>
      <c r="D44" s="252">
        <v>134496585818</v>
      </c>
      <c r="E44" s="274">
        <v>159321594805</v>
      </c>
      <c r="F44" s="301">
        <v>172939636285</v>
      </c>
    </row>
    <row r="45" spans="1:6" s="233" customFormat="1" ht="21" customHeight="1" x14ac:dyDescent="0.3">
      <c r="A45" s="366" t="s">
        <v>19</v>
      </c>
      <c r="B45" s="244">
        <v>5341010791</v>
      </c>
      <c r="C45" s="244">
        <v>4561481623</v>
      </c>
      <c r="D45" s="245">
        <v>4753348409</v>
      </c>
      <c r="E45" s="272">
        <v>4432274413</v>
      </c>
      <c r="F45" s="302">
        <v>6586970174</v>
      </c>
    </row>
    <row r="46" spans="1:6" s="233" customFormat="1" ht="21" customHeight="1" x14ac:dyDescent="0.3">
      <c r="A46" s="365" t="s">
        <v>20</v>
      </c>
      <c r="B46" s="372">
        <v>455239453</v>
      </c>
      <c r="C46" s="372">
        <v>151704800</v>
      </c>
      <c r="D46" s="370">
        <v>174020983</v>
      </c>
      <c r="E46" s="274">
        <v>174564860</v>
      </c>
      <c r="F46" s="301">
        <v>234667057</v>
      </c>
    </row>
    <row r="47" spans="1:6" s="233" customFormat="1" ht="21" customHeight="1" x14ac:dyDescent="0.3">
      <c r="A47" s="366" t="s">
        <v>21</v>
      </c>
      <c r="B47" s="244">
        <v>79685083</v>
      </c>
      <c r="C47" s="244">
        <v>44331929</v>
      </c>
      <c r="D47" s="245">
        <v>77200943</v>
      </c>
      <c r="E47" s="272">
        <v>44420672</v>
      </c>
      <c r="F47" s="302">
        <v>229103382</v>
      </c>
    </row>
    <row r="48" spans="1:6" s="233" customFormat="1" ht="21" customHeight="1" x14ac:dyDescent="0.3">
      <c r="A48" s="403" t="s">
        <v>221</v>
      </c>
      <c r="B48" s="404"/>
      <c r="C48" s="404"/>
      <c r="D48" s="404"/>
      <c r="E48" s="404"/>
      <c r="F48" s="405"/>
    </row>
    <row r="49" spans="1:6" s="233" customFormat="1" ht="21" customHeight="1" x14ac:dyDescent="0.3">
      <c r="A49" s="366" t="s">
        <v>22</v>
      </c>
      <c r="B49" s="244">
        <v>107296983360</v>
      </c>
      <c r="C49" s="244">
        <v>100969819939</v>
      </c>
      <c r="D49" s="245">
        <v>113678154496</v>
      </c>
      <c r="E49" s="272">
        <v>134089150772</v>
      </c>
      <c r="F49" s="302">
        <v>137699728782</v>
      </c>
    </row>
    <row r="50" spans="1:6" s="233" customFormat="1" ht="21" customHeight="1" x14ac:dyDescent="0.3">
      <c r="A50" s="365" t="s">
        <v>23</v>
      </c>
      <c r="B50" s="372">
        <v>18969086590</v>
      </c>
      <c r="C50" s="372">
        <v>21931312121</v>
      </c>
      <c r="D50" s="370">
        <v>25823001657</v>
      </c>
      <c r="E50" s="274">
        <v>29885035978</v>
      </c>
      <c r="F50" s="301">
        <v>22500506979</v>
      </c>
    </row>
    <row r="51" spans="1:6" s="233" customFormat="1" ht="21" customHeight="1" x14ac:dyDescent="0.3">
      <c r="A51" s="403" t="s">
        <v>222</v>
      </c>
      <c r="B51" s="404"/>
      <c r="C51" s="404"/>
      <c r="D51" s="404"/>
      <c r="E51" s="404"/>
      <c r="F51" s="405"/>
    </row>
    <row r="52" spans="1:6" s="233" customFormat="1" ht="21" customHeight="1" x14ac:dyDescent="0.3">
      <c r="A52" s="365" t="s">
        <v>24</v>
      </c>
      <c r="B52" s="372">
        <v>22123420768</v>
      </c>
      <c r="C52" s="372">
        <v>24682490764</v>
      </c>
      <c r="D52" s="252">
        <v>25413047819</v>
      </c>
      <c r="E52" s="274">
        <v>37425416908</v>
      </c>
      <c r="F52" s="296">
        <v>28392699298</v>
      </c>
    </row>
    <row r="53" spans="1:6" s="233" customFormat="1" ht="21" customHeight="1" x14ac:dyDescent="0.3">
      <c r="A53" s="366" t="s">
        <v>25</v>
      </c>
      <c r="B53" s="244">
        <v>228436081</v>
      </c>
      <c r="C53" s="244">
        <v>164857014</v>
      </c>
      <c r="D53" s="245">
        <v>243239552</v>
      </c>
      <c r="E53" s="272">
        <v>158021637</v>
      </c>
      <c r="F53" s="302">
        <v>268165125</v>
      </c>
    </row>
    <row r="54" spans="1:6" s="233" customFormat="1" ht="21" customHeight="1" x14ac:dyDescent="0.3">
      <c r="A54" s="365" t="s">
        <v>26</v>
      </c>
      <c r="B54" s="251">
        <v>7688985091</v>
      </c>
      <c r="C54" s="251">
        <v>6922182545</v>
      </c>
      <c r="D54" s="252">
        <v>7233021464</v>
      </c>
      <c r="E54" s="279">
        <v>6809668327</v>
      </c>
      <c r="F54" s="296">
        <v>8068423464</v>
      </c>
    </row>
    <row r="55" spans="1:6" s="233" customFormat="1" ht="21" customHeight="1" x14ac:dyDescent="0.3">
      <c r="A55" s="366" t="s">
        <v>27</v>
      </c>
      <c r="B55" s="244">
        <v>68416989</v>
      </c>
      <c r="C55" s="244">
        <v>5606217768</v>
      </c>
      <c r="D55" s="246">
        <v>8941707676</v>
      </c>
      <c r="E55" s="272">
        <v>8641175250</v>
      </c>
      <c r="F55" s="297">
        <v>10106540218</v>
      </c>
    </row>
    <row r="56" spans="1:6" s="233" customFormat="1" ht="21" customHeight="1" x14ac:dyDescent="0.3">
      <c r="A56" s="365" t="s">
        <v>28</v>
      </c>
      <c r="B56" s="251">
        <v>2299277526</v>
      </c>
      <c r="C56" s="251">
        <v>1917846732</v>
      </c>
      <c r="D56" s="371">
        <v>1964220289</v>
      </c>
      <c r="E56" s="274">
        <v>2061788468</v>
      </c>
      <c r="F56" s="296">
        <v>3502686124</v>
      </c>
    </row>
    <row r="57" spans="1:6" s="233" customFormat="1" ht="21" customHeight="1" x14ac:dyDescent="0.3">
      <c r="A57" s="362" t="s">
        <v>29</v>
      </c>
      <c r="B57" s="406" t="s">
        <v>204</v>
      </c>
      <c r="C57" s="242">
        <v>1715105180</v>
      </c>
      <c r="D57" s="245">
        <v>1354053116</v>
      </c>
      <c r="E57" s="272">
        <v>1601302549</v>
      </c>
      <c r="F57" s="297">
        <v>3691807494</v>
      </c>
    </row>
    <row r="58" spans="1:6" s="233" customFormat="1" ht="21" customHeight="1" x14ac:dyDescent="0.3">
      <c r="A58" s="403" t="s">
        <v>214</v>
      </c>
      <c r="B58" s="404"/>
      <c r="C58" s="404"/>
      <c r="D58" s="404"/>
      <c r="E58" s="404"/>
      <c r="F58" s="405"/>
    </row>
    <row r="59" spans="1:6" s="233" customFormat="1" ht="21" customHeight="1" x14ac:dyDescent="0.3">
      <c r="A59" s="365" t="s">
        <v>32</v>
      </c>
      <c r="B59" s="261">
        <v>125534</v>
      </c>
      <c r="C59" s="261">
        <v>126627</v>
      </c>
      <c r="D59" s="254">
        <v>133480</v>
      </c>
      <c r="E59" s="161">
        <v>152524</v>
      </c>
      <c r="F59" s="296">
        <v>153776</v>
      </c>
    </row>
    <row r="60" spans="1:6" s="233" customFormat="1" ht="21" customHeight="1" x14ac:dyDescent="0.3">
      <c r="A60" s="366" t="s">
        <v>33</v>
      </c>
      <c r="B60" s="367">
        <v>10256</v>
      </c>
      <c r="C60" s="367">
        <v>10227</v>
      </c>
      <c r="D60" s="368">
        <v>9302</v>
      </c>
      <c r="E60" s="154">
        <v>8324</v>
      </c>
      <c r="F60" s="297">
        <v>11456</v>
      </c>
    </row>
    <row r="61" spans="1:6" s="233" customFormat="1" ht="21" customHeight="1" x14ac:dyDescent="0.3">
      <c r="A61" s="363" t="s">
        <v>34</v>
      </c>
      <c r="B61" s="55">
        <v>375</v>
      </c>
      <c r="C61" s="55">
        <v>502</v>
      </c>
      <c r="D61" s="375">
        <v>567</v>
      </c>
      <c r="E61" s="160">
        <v>376</v>
      </c>
      <c r="F61" s="296">
        <v>403</v>
      </c>
    </row>
    <row r="62" spans="1:6" s="233" customFormat="1" ht="21" customHeight="1" x14ac:dyDescent="0.3">
      <c r="A62" s="362" t="s">
        <v>35</v>
      </c>
      <c r="B62" s="258" t="s">
        <v>36</v>
      </c>
      <c r="C62" s="258" t="s">
        <v>36</v>
      </c>
      <c r="D62" s="368">
        <v>42333</v>
      </c>
      <c r="E62" s="154">
        <v>48853</v>
      </c>
      <c r="F62" s="297">
        <v>66585</v>
      </c>
    </row>
    <row r="63" spans="1:6" s="233" customFormat="1" ht="21" customHeight="1" x14ac:dyDescent="0.3">
      <c r="A63" s="281" t="s">
        <v>37</v>
      </c>
      <c r="B63" s="278">
        <v>7838</v>
      </c>
      <c r="C63" s="280">
        <v>8647</v>
      </c>
      <c r="D63" s="280">
        <v>9390</v>
      </c>
      <c r="E63" s="161">
        <v>11971</v>
      </c>
      <c r="F63" s="296">
        <v>15214</v>
      </c>
    </row>
    <row r="64" spans="1:6" s="233" customFormat="1" ht="21" customHeight="1" x14ac:dyDescent="0.3">
      <c r="A64" s="281" t="s">
        <v>199</v>
      </c>
      <c r="B64" s="258" t="s">
        <v>200</v>
      </c>
      <c r="C64" s="258" t="s">
        <v>200</v>
      </c>
      <c r="D64" s="258" t="s">
        <v>200</v>
      </c>
      <c r="E64" s="258" t="s">
        <v>200</v>
      </c>
      <c r="F64" s="296">
        <v>4923</v>
      </c>
    </row>
    <row r="65" spans="1:6" s="233" customFormat="1" ht="21" customHeight="1" x14ac:dyDescent="0.3">
      <c r="A65" s="366" t="s">
        <v>38</v>
      </c>
      <c r="B65" s="367">
        <v>20879</v>
      </c>
      <c r="C65" s="367">
        <v>20449</v>
      </c>
      <c r="D65" s="368">
        <v>21045</v>
      </c>
      <c r="E65" s="154">
        <v>16123</v>
      </c>
      <c r="F65" s="297">
        <v>16431</v>
      </c>
    </row>
    <row r="66" spans="1:6" s="233" customFormat="1" ht="21" customHeight="1" x14ac:dyDescent="0.3">
      <c r="A66" s="365" t="s">
        <v>39</v>
      </c>
      <c r="B66" s="261">
        <v>106586</v>
      </c>
      <c r="C66" s="261">
        <v>118062</v>
      </c>
      <c r="D66" s="254">
        <v>111091</v>
      </c>
      <c r="E66" s="161">
        <v>117257</v>
      </c>
      <c r="F66" s="296">
        <v>55558</v>
      </c>
    </row>
    <row r="67" spans="1:6" s="233" customFormat="1" ht="21" customHeight="1" x14ac:dyDescent="0.3">
      <c r="A67" s="366" t="s">
        <v>40</v>
      </c>
      <c r="B67" s="367">
        <v>25205</v>
      </c>
      <c r="C67" s="367">
        <v>21943</v>
      </c>
      <c r="D67" s="368">
        <v>13602</v>
      </c>
      <c r="E67" s="154">
        <v>18479</v>
      </c>
      <c r="F67" s="297">
        <v>16005</v>
      </c>
    </row>
    <row r="68" spans="1:6" s="233" customFormat="1" ht="21" customHeight="1" x14ac:dyDescent="0.3">
      <c r="A68" s="365" t="s">
        <v>41</v>
      </c>
      <c r="B68" s="261">
        <v>22261</v>
      </c>
      <c r="C68" s="261">
        <v>22965</v>
      </c>
      <c r="D68" s="109">
        <v>4704</v>
      </c>
      <c r="E68" s="161">
        <v>3363</v>
      </c>
      <c r="F68" s="296">
        <v>1562</v>
      </c>
    </row>
    <row r="69" spans="1:6" s="233" customFormat="1" ht="21" customHeight="1" x14ac:dyDescent="0.3">
      <c r="A69" s="403" t="s">
        <v>223</v>
      </c>
      <c r="B69" s="404"/>
      <c r="C69" s="404"/>
      <c r="D69" s="404"/>
      <c r="E69" s="404"/>
      <c r="F69" s="405"/>
    </row>
    <row r="70" spans="1:6" s="233" customFormat="1" ht="21" customHeight="1" x14ac:dyDescent="0.3">
      <c r="A70" s="366" t="s">
        <v>42</v>
      </c>
      <c r="B70" s="244">
        <v>50284748308</v>
      </c>
      <c r="C70" s="244">
        <v>49189691862</v>
      </c>
      <c r="D70" s="246">
        <v>54961189497</v>
      </c>
      <c r="E70" s="272">
        <v>66641777727</v>
      </c>
      <c r="F70" s="378">
        <v>84684212272</v>
      </c>
    </row>
    <row r="71" spans="1:6" s="233" customFormat="1" ht="21" customHeight="1" x14ac:dyDescent="0.3">
      <c r="A71" s="250" t="s">
        <v>43</v>
      </c>
      <c r="B71" s="235">
        <v>5060750714</v>
      </c>
      <c r="C71" s="235">
        <v>4570286250</v>
      </c>
      <c r="D71" s="370">
        <v>5451812255</v>
      </c>
      <c r="E71" s="274">
        <v>4385713900</v>
      </c>
      <c r="F71" s="378">
        <v>6969617178</v>
      </c>
    </row>
    <row r="72" spans="1:6" s="233" customFormat="1" ht="21" customHeight="1" x14ac:dyDescent="0.3">
      <c r="A72" s="362" t="s">
        <v>44</v>
      </c>
      <c r="B72" s="247">
        <v>1477295908</v>
      </c>
      <c r="C72" s="247">
        <v>2053413398</v>
      </c>
      <c r="D72" s="245">
        <v>1960035346</v>
      </c>
      <c r="E72" s="276">
        <v>1688023662</v>
      </c>
      <c r="F72" s="378">
        <v>1810288723</v>
      </c>
    </row>
    <row r="73" spans="1:6" s="233" customFormat="1" ht="21" customHeight="1" x14ac:dyDescent="0.3">
      <c r="A73" s="363" t="s">
        <v>45</v>
      </c>
      <c r="B73" s="374" t="s">
        <v>36</v>
      </c>
      <c r="C73" s="374" t="s">
        <v>36</v>
      </c>
      <c r="D73" s="370">
        <v>15778918004</v>
      </c>
      <c r="E73" s="277">
        <v>19571184150</v>
      </c>
      <c r="F73" s="378">
        <v>30333203079</v>
      </c>
    </row>
    <row r="74" spans="1:6" s="233" customFormat="1" ht="21" customHeight="1" x14ac:dyDescent="0.3">
      <c r="A74" s="240" t="s">
        <v>46</v>
      </c>
      <c r="B74" s="238">
        <v>4162375807</v>
      </c>
      <c r="C74" s="238">
        <v>4113459160</v>
      </c>
      <c r="D74" s="245">
        <v>3639311712</v>
      </c>
      <c r="E74" s="276">
        <v>5881001668</v>
      </c>
      <c r="F74" s="378">
        <v>8128092246</v>
      </c>
    </row>
    <row r="75" spans="1:6" s="233" customFormat="1" ht="21" customHeight="1" x14ac:dyDescent="0.3">
      <c r="A75" s="240" t="s">
        <v>201</v>
      </c>
      <c r="B75" s="258" t="s">
        <v>200</v>
      </c>
      <c r="C75" s="258" t="s">
        <v>200</v>
      </c>
      <c r="D75" s="258" t="s">
        <v>200</v>
      </c>
      <c r="E75" s="258" t="s">
        <v>200</v>
      </c>
      <c r="F75" s="378">
        <v>7359459058</v>
      </c>
    </row>
    <row r="76" spans="1:6" s="233" customFormat="1" ht="21" customHeight="1" x14ac:dyDescent="0.3">
      <c r="A76" s="363" t="s">
        <v>47</v>
      </c>
      <c r="B76" s="253">
        <v>10555628817</v>
      </c>
      <c r="C76" s="253">
        <v>8611366796</v>
      </c>
      <c r="D76" s="370">
        <v>9404942911</v>
      </c>
      <c r="E76" s="277">
        <v>7591035450</v>
      </c>
      <c r="F76" s="378">
        <v>6866416322</v>
      </c>
    </row>
    <row r="77" spans="1:6" s="233" customFormat="1" ht="21" customHeight="1" x14ac:dyDescent="0.3">
      <c r="A77" s="366" t="s">
        <v>48</v>
      </c>
      <c r="B77" s="244">
        <v>30754646237</v>
      </c>
      <c r="C77" s="244">
        <v>33199778126</v>
      </c>
      <c r="D77" s="246">
        <v>35090081021</v>
      </c>
      <c r="E77" s="276">
        <v>42389680622</v>
      </c>
      <c r="F77" s="378">
        <v>22028583061</v>
      </c>
    </row>
    <row r="78" spans="1:6" s="233" customFormat="1" ht="21" customHeight="1" x14ac:dyDescent="0.3">
      <c r="A78" s="363" t="s">
        <v>49</v>
      </c>
      <c r="B78" s="253">
        <v>12232682081</v>
      </c>
      <c r="C78" s="253">
        <v>9583172035</v>
      </c>
      <c r="D78" s="370">
        <v>7045440641</v>
      </c>
      <c r="E78" s="277">
        <v>11478619165</v>
      </c>
      <c r="F78" s="378">
        <v>8218423705</v>
      </c>
    </row>
    <row r="79" spans="1:6" s="233" customFormat="1" ht="21" customHeight="1" x14ac:dyDescent="0.3">
      <c r="A79" s="240" t="s">
        <v>50</v>
      </c>
      <c r="B79" s="238">
        <v>11737942078</v>
      </c>
      <c r="C79" s="238">
        <v>11579964433</v>
      </c>
      <c r="D79" s="245">
        <v>6169424766</v>
      </c>
      <c r="E79" s="276">
        <v>4341551581</v>
      </c>
      <c r="F79" s="378">
        <v>5116691438</v>
      </c>
    </row>
    <row r="80" spans="1:6" s="233" customFormat="1" ht="21" customHeight="1" x14ac:dyDescent="0.3">
      <c r="A80" s="403" t="s">
        <v>51</v>
      </c>
      <c r="B80" s="404"/>
      <c r="C80" s="404"/>
      <c r="D80" s="404"/>
      <c r="E80" s="404"/>
      <c r="F80" s="405"/>
    </row>
    <row r="81" spans="1:6" s="233" customFormat="1" ht="21" customHeight="1" x14ac:dyDescent="0.3">
      <c r="A81" s="366" t="s">
        <v>52</v>
      </c>
      <c r="B81" s="248">
        <v>60</v>
      </c>
      <c r="C81" s="248">
        <v>67</v>
      </c>
      <c r="D81" s="87">
        <v>55</v>
      </c>
      <c r="E81" s="158">
        <v>57</v>
      </c>
      <c r="F81" s="299">
        <v>50</v>
      </c>
    </row>
    <row r="82" spans="1:6" s="233" customFormat="1" ht="21" customHeight="1" x14ac:dyDescent="0.3">
      <c r="A82" s="365" t="s">
        <v>194</v>
      </c>
      <c r="B82" s="261">
        <v>2414</v>
      </c>
      <c r="C82" s="261">
        <v>1480</v>
      </c>
      <c r="D82" s="254">
        <v>1448</v>
      </c>
      <c r="E82" s="161">
        <v>1039</v>
      </c>
      <c r="F82" s="296">
        <v>497</v>
      </c>
    </row>
    <row r="83" spans="1:6" s="233" customFormat="1" ht="21" customHeight="1" x14ac:dyDescent="0.3">
      <c r="A83" s="366" t="s">
        <v>195</v>
      </c>
      <c r="B83" s="244">
        <v>5930325892</v>
      </c>
      <c r="C83" s="244">
        <v>8471196811</v>
      </c>
      <c r="D83" s="245">
        <v>8911088832</v>
      </c>
      <c r="E83" s="276">
        <v>8049905766</v>
      </c>
      <c r="F83" s="303">
        <v>3732003104</v>
      </c>
    </row>
    <row r="84" spans="1:6" s="233" customFormat="1" ht="21" customHeight="1" x14ac:dyDescent="0.3">
      <c r="A84" s="361" t="s">
        <v>53</v>
      </c>
      <c r="B84" s="249">
        <v>132196395842</v>
      </c>
      <c r="C84" s="249">
        <v>131372328871</v>
      </c>
      <c r="D84" s="262">
        <v>148412244985</v>
      </c>
      <c r="E84" s="275">
        <v>172024092516</v>
      </c>
      <c r="F84" s="304">
        <f>F34</f>
        <v>192987610136</v>
      </c>
    </row>
    <row r="85" spans="1:6" ht="21" customHeight="1" x14ac:dyDescent="0.3">
      <c r="A85" s="229" t="s">
        <v>226</v>
      </c>
      <c r="B85" s="230"/>
      <c r="C85" s="230"/>
      <c r="D85" s="230"/>
      <c r="E85" s="230"/>
      <c r="F85" s="230"/>
    </row>
    <row r="86" spans="1:6" ht="21" customHeight="1" x14ac:dyDescent="0.3">
      <c r="A86" s="229" t="s">
        <v>227</v>
      </c>
      <c r="B86" s="230"/>
      <c r="C86" s="230"/>
      <c r="D86" s="230"/>
      <c r="E86" s="230"/>
      <c r="F86" s="230"/>
    </row>
    <row r="87" spans="1:6" x14ac:dyDescent="0.3">
      <c r="F87" s="306"/>
    </row>
    <row r="89" spans="1:6" ht="96.6" x14ac:dyDescent="0.3">
      <c r="A89" s="295" t="s">
        <v>213</v>
      </c>
    </row>
    <row r="91" spans="1:6" ht="12.75" customHeight="1" x14ac:dyDescent="0.3"/>
  </sheetData>
  <mergeCells count="11">
    <mergeCell ref="A19:F19"/>
    <mergeCell ref="A24:F24"/>
    <mergeCell ref="A15:F15"/>
    <mergeCell ref="A27:F27"/>
    <mergeCell ref="D9:D10"/>
    <mergeCell ref="A9:A10"/>
    <mergeCell ref="C9:C10"/>
    <mergeCell ref="A11:F11"/>
    <mergeCell ref="B9:B10"/>
    <mergeCell ref="E9:E10"/>
    <mergeCell ref="F9:F10"/>
  </mergeCells>
  <pageMargins left="0.7" right="0.7" top="0.75" bottom="0.75" header="0.3" footer="0.3"/>
  <pageSetup scale="33"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C2D0-69DE-4DA3-B641-610AE809AD81}">
  <dimension ref="A1:L11"/>
  <sheetViews>
    <sheetView zoomScale="85" zoomScaleNormal="85" workbookViewId="0">
      <selection activeCell="A10" sqref="A10:B10"/>
    </sheetView>
  </sheetViews>
  <sheetFormatPr defaultColWidth="8.88671875" defaultRowHeight="14.4" x14ac:dyDescent="0.3"/>
  <cols>
    <col min="1" max="12" width="18.6640625" style="9" customWidth="1"/>
    <col min="13" max="16384" width="8.88671875" style="9"/>
  </cols>
  <sheetData>
    <row r="1" spans="1:12" ht="30" customHeight="1" x14ac:dyDescent="0.3">
      <c r="A1" s="428" t="s">
        <v>140</v>
      </c>
      <c r="B1" s="428"/>
      <c r="C1" s="428"/>
      <c r="D1" s="428"/>
      <c r="E1" s="428"/>
      <c r="F1" s="428"/>
      <c r="G1" s="428"/>
      <c r="H1" s="428"/>
      <c r="I1" s="428"/>
      <c r="J1" s="428"/>
    </row>
    <row r="2" spans="1:12" ht="21" customHeight="1" x14ac:dyDescent="0.3">
      <c r="A2" s="436"/>
      <c r="B2" s="430"/>
      <c r="C2" s="429">
        <v>2017</v>
      </c>
      <c r="D2" s="430"/>
      <c r="E2" s="429">
        <v>2018</v>
      </c>
      <c r="F2" s="430"/>
      <c r="G2" s="429">
        <v>2019</v>
      </c>
      <c r="H2" s="430"/>
      <c r="I2" s="429">
        <v>2020</v>
      </c>
      <c r="J2" s="431"/>
      <c r="K2" s="429">
        <v>2021</v>
      </c>
      <c r="L2" s="431"/>
    </row>
    <row r="3" spans="1:12" ht="21" customHeight="1" x14ac:dyDescent="0.3">
      <c r="A3" s="437"/>
      <c r="B3" s="438"/>
      <c r="C3" s="266" t="s">
        <v>70</v>
      </c>
      <c r="D3" s="68" t="s">
        <v>71</v>
      </c>
      <c r="E3" s="67" t="s">
        <v>70</v>
      </c>
      <c r="F3" s="68" t="s">
        <v>71</v>
      </c>
      <c r="G3" s="67" t="s">
        <v>70</v>
      </c>
      <c r="H3" s="68" t="s">
        <v>71</v>
      </c>
      <c r="I3" s="67" t="s">
        <v>70</v>
      </c>
      <c r="J3" s="42" t="s">
        <v>71</v>
      </c>
      <c r="K3" s="266" t="s">
        <v>70</v>
      </c>
      <c r="L3" s="42" t="s">
        <v>71</v>
      </c>
    </row>
    <row r="4" spans="1:12" ht="21" customHeight="1" x14ac:dyDescent="0.3">
      <c r="A4" s="439" t="s">
        <v>69</v>
      </c>
      <c r="B4" s="440"/>
      <c r="C4" s="432">
        <v>1197</v>
      </c>
      <c r="D4" s="441"/>
      <c r="E4" s="432">
        <v>1188</v>
      </c>
      <c r="F4" s="433"/>
      <c r="G4" s="434">
        <v>1150</v>
      </c>
      <c r="H4" s="434"/>
      <c r="I4" s="432">
        <v>1179</v>
      </c>
      <c r="J4" s="435"/>
      <c r="K4" s="432">
        <v>1171</v>
      </c>
      <c r="L4" s="435"/>
    </row>
    <row r="5" spans="1:12" ht="135" customHeight="1" x14ac:dyDescent="0.3">
      <c r="A5" s="446" t="s">
        <v>141</v>
      </c>
      <c r="B5" s="447"/>
      <c r="C5" s="257">
        <v>12</v>
      </c>
      <c r="D5" s="125">
        <v>0.01</v>
      </c>
      <c r="E5" s="106">
        <v>16</v>
      </c>
      <c r="F5" s="125">
        <v>0.01</v>
      </c>
      <c r="G5" s="106">
        <v>14</v>
      </c>
      <c r="H5" s="125">
        <v>0.01</v>
      </c>
      <c r="I5" s="106">
        <v>7</v>
      </c>
      <c r="J5" s="166">
        <v>0</v>
      </c>
      <c r="K5" s="448" t="s">
        <v>211</v>
      </c>
      <c r="L5" s="449"/>
    </row>
    <row r="6" spans="1:12" ht="75.75" customHeight="1" x14ac:dyDescent="0.3">
      <c r="A6" s="442" t="s">
        <v>142</v>
      </c>
      <c r="B6" s="443"/>
      <c r="C6" s="258">
        <v>3</v>
      </c>
      <c r="D6" s="116">
        <v>0</v>
      </c>
      <c r="E6" s="91">
        <v>0</v>
      </c>
      <c r="F6" s="116">
        <v>0</v>
      </c>
      <c r="G6" s="91">
        <v>1</v>
      </c>
      <c r="H6" s="116">
        <v>0</v>
      </c>
      <c r="I6" s="96">
        <v>2</v>
      </c>
      <c r="J6" s="164">
        <v>0</v>
      </c>
      <c r="K6" s="96">
        <v>6</v>
      </c>
      <c r="L6" s="164">
        <f t="shared" ref="L6:L11" si="0">K6/$K$4</f>
        <v>5.1238257899231428E-3</v>
      </c>
    </row>
    <row r="7" spans="1:12" ht="75.75" customHeight="1" x14ac:dyDescent="0.3">
      <c r="A7" s="446" t="s">
        <v>143</v>
      </c>
      <c r="B7" s="447"/>
      <c r="C7" s="257">
        <v>1</v>
      </c>
      <c r="D7" s="126">
        <v>0</v>
      </c>
      <c r="E7" s="106">
        <v>0</v>
      </c>
      <c r="F7" s="126">
        <v>0</v>
      </c>
      <c r="G7" s="143">
        <v>0</v>
      </c>
      <c r="H7" s="126">
        <f>'MB License Suitability'!D110%</f>
        <v>0</v>
      </c>
      <c r="I7" s="79">
        <v>0</v>
      </c>
      <c r="J7" s="166">
        <v>0</v>
      </c>
      <c r="K7" s="268">
        <v>1</v>
      </c>
      <c r="L7" s="166">
        <f t="shared" si="0"/>
        <v>8.5397096498719043E-4</v>
      </c>
    </row>
    <row r="8" spans="1:12" ht="75.75" customHeight="1" x14ac:dyDescent="0.3">
      <c r="A8" s="442" t="s">
        <v>144</v>
      </c>
      <c r="B8" s="443"/>
      <c r="C8" s="258">
        <v>0</v>
      </c>
      <c r="D8" s="116">
        <v>0</v>
      </c>
      <c r="E8" s="91">
        <v>0</v>
      </c>
      <c r="F8" s="116">
        <v>0</v>
      </c>
      <c r="G8" s="91">
        <v>1</v>
      </c>
      <c r="H8" s="116">
        <v>0</v>
      </c>
      <c r="I8" s="91">
        <v>0</v>
      </c>
      <c r="J8" s="165">
        <v>0</v>
      </c>
      <c r="K8" s="258">
        <v>0</v>
      </c>
      <c r="L8" s="165">
        <f t="shared" si="0"/>
        <v>0</v>
      </c>
    </row>
    <row r="9" spans="1:12" ht="75.75" customHeight="1" x14ac:dyDescent="0.3">
      <c r="A9" s="446" t="s">
        <v>145</v>
      </c>
      <c r="B9" s="447"/>
      <c r="C9" s="257">
        <v>0</v>
      </c>
      <c r="D9" s="125">
        <v>0</v>
      </c>
      <c r="E9" s="106">
        <v>0</v>
      </c>
      <c r="F9" s="125">
        <v>0</v>
      </c>
      <c r="G9" s="106">
        <v>2</v>
      </c>
      <c r="H9" s="125">
        <v>0</v>
      </c>
      <c r="I9" s="106">
        <v>2</v>
      </c>
      <c r="J9" s="166">
        <v>0</v>
      </c>
      <c r="K9" s="257">
        <v>1</v>
      </c>
      <c r="L9" s="166">
        <f t="shared" si="0"/>
        <v>8.5397096498719043E-4</v>
      </c>
    </row>
    <row r="10" spans="1:12" ht="75.75" customHeight="1" x14ac:dyDescent="0.3">
      <c r="A10" s="442" t="s">
        <v>146</v>
      </c>
      <c r="B10" s="443"/>
      <c r="C10" s="258">
        <v>3</v>
      </c>
      <c r="D10" s="116">
        <v>0</v>
      </c>
      <c r="E10" s="91">
        <v>4</v>
      </c>
      <c r="F10" s="116">
        <v>0</v>
      </c>
      <c r="G10" s="96">
        <v>3</v>
      </c>
      <c r="H10" s="88">
        <v>0</v>
      </c>
      <c r="I10" s="91">
        <v>5</v>
      </c>
      <c r="J10" s="165">
        <v>0</v>
      </c>
      <c r="K10" s="258">
        <v>2</v>
      </c>
      <c r="L10" s="165">
        <f t="shared" si="0"/>
        <v>1.7079419299743809E-3</v>
      </c>
    </row>
    <row r="11" spans="1:12" ht="75.75" customHeight="1" x14ac:dyDescent="0.3">
      <c r="A11" s="444" t="s">
        <v>147</v>
      </c>
      <c r="B11" s="445"/>
      <c r="C11" s="151">
        <v>35</v>
      </c>
      <c r="D11" s="163">
        <v>0.03</v>
      </c>
      <c r="E11" s="151">
        <v>51</v>
      </c>
      <c r="F11" s="163">
        <v>0.04</v>
      </c>
      <c r="G11" s="149">
        <v>57</v>
      </c>
      <c r="H11" s="167">
        <v>0.05</v>
      </c>
      <c r="I11" s="149">
        <v>42</v>
      </c>
      <c r="J11" s="152">
        <v>0.04</v>
      </c>
      <c r="K11" s="149">
        <v>41</v>
      </c>
      <c r="L11" s="152">
        <f t="shared" si="0"/>
        <v>3.5012809564474806E-2</v>
      </c>
    </row>
  </sheetData>
  <mergeCells count="22">
    <mergeCell ref="K2:L2"/>
    <mergeCell ref="K4:L4"/>
    <mergeCell ref="A10:B10"/>
    <mergeCell ref="A11:B11"/>
    <mergeCell ref="A5:B5"/>
    <mergeCell ref="A6:B6"/>
    <mergeCell ref="A7:B7"/>
    <mergeCell ref="A8:B8"/>
    <mergeCell ref="A9:B9"/>
    <mergeCell ref="K5:L5"/>
    <mergeCell ref="A1:J1"/>
    <mergeCell ref="E2:F2"/>
    <mergeCell ref="G2:H2"/>
    <mergeCell ref="I2:J2"/>
    <mergeCell ref="E4:F4"/>
    <mergeCell ref="G4:H4"/>
    <mergeCell ref="I4:J4"/>
    <mergeCell ref="A2:B2"/>
    <mergeCell ref="A3:B3"/>
    <mergeCell ref="A4:B4"/>
    <mergeCell ref="C2:D2"/>
    <mergeCell ref="C4:D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17719-2CD6-4E29-85C6-EF9CC7FCCAEC}">
  <dimension ref="A1:P21"/>
  <sheetViews>
    <sheetView zoomScale="85" zoomScaleNormal="85" workbookViewId="0">
      <pane xSplit="1" ySplit="3" topLeftCell="B4" activePane="bottomRight" state="frozen"/>
      <selection pane="topRight" activeCell="B1" sqref="B1"/>
      <selection pane="bottomLeft" activeCell="A4" sqref="A4"/>
      <selection pane="bottomRight" activeCell="G18" sqref="G18"/>
    </sheetView>
  </sheetViews>
  <sheetFormatPr defaultColWidth="27.5546875" defaultRowHeight="13.8" x14ac:dyDescent="0.3"/>
  <cols>
    <col min="1" max="16" width="18.6640625" style="1" customWidth="1"/>
    <col min="17" max="16384" width="27.5546875" style="1"/>
  </cols>
  <sheetData>
    <row r="1" spans="1:16" ht="30" customHeight="1" x14ac:dyDescent="0.3">
      <c r="A1" s="454" t="s">
        <v>54</v>
      </c>
      <c r="B1" s="454"/>
      <c r="C1" s="454"/>
      <c r="D1" s="454"/>
      <c r="E1" s="454"/>
      <c r="F1" s="454"/>
      <c r="G1" s="454"/>
      <c r="H1" s="454"/>
      <c r="I1" s="454"/>
      <c r="J1" s="454"/>
      <c r="K1" s="454"/>
      <c r="L1" s="454"/>
      <c r="M1" s="454"/>
    </row>
    <row r="2" spans="1:16" ht="21" customHeight="1" x14ac:dyDescent="0.3">
      <c r="A2" s="33"/>
      <c r="B2" s="349">
        <v>2017</v>
      </c>
      <c r="C2" s="349"/>
      <c r="D2" s="350"/>
      <c r="E2" s="349">
        <v>2018</v>
      </c>
      <c r="F2" s="349"/>
      <c r="G2" s="350"/>
      <c r="H2" s="349">
        <v>2019</v>
      </c>
      <c r="I2" s="349"/>
      <c r="J2" s="350"/>
      <c r="K2" s="349">
        <v>2020</v>
      </c>
      <c r="L2" s="349"/>
      <c r="M2" s="350"/>
      <c r="N2" s="349">
        <v>2021</v>
      </c>
      <c r="O2" s="349"/>
      <c r="P2" s="350"/>
    </row>
    <row r="3" spans="1:16" ht="75.75" customHeight="1" x14ac:dyDescent="0.3">
      <c r="A3" s="34" t="s">
        <v>55</v>
      </c>
      <c r="B3" s="14" t="s">
        <v>56</v>
      </c>
      <c r="C3" s="12" t="s">
        <v>57</v>
      </c>
      <c r="D3" s="177" t="s">
        <v>58</v>
      </c>
      <c r="E3" s="14" t="s">
        <v>56</v>
      </c>
      <c r="F3" s="12" t="s">
        <v>57</v>
      </c>
      <c r="G3" s="177" t="s">
        <v>58</v>
      </c>
      <c r="H3" s="13" t="s">
        <v>5</v>
      </c>
      <c r="I3" s="12" t="s">
        <v>57</v>
      </c>
      <c r="J3" s="14" t="s">
        <v>58</v>
      </c>
      <c r="K3" s="13" t="s">
        <v>5</v>
      </c>
      <c r="L3" s="13" t="s">
        <v>57</v>
      </c>
      <c r="M3" s="13" t="s">
        <v>58</v>
      </c>
      <c r="N3" s="14" t="s">
        <v>5</v>
      </c>
      <c r="O3" s="13" t="s">
        <v>57</v>
      </c>
      <c r="P3" s="15" t="s">
        <v>58</v>
      </c>
    </row>
    <row r="4" spans="1:16" ht="21" customHeight="1" x14ac:dyDescent="0.3">
      <c r="A4" s="168" t="s">
        <v>59</v>
      </c>
      <c r="B4" s="265">
        <v>711</v>
      </c>
      <c r="C4" s="53">
        <v>0.39</v>
      </c>
      <c r="D4" s="22">
        <v>0.4</v>
      </c>
      <c r="E4" s="65">
        <v>718</v>
      </c>
      <c r="F4" s="53">
        <v>0.38</v>
      </c>
      <c r="G4" s="22">
        <v>0.4</v>
      </c>
      <c r="H4" s="19">
        <v>686</v>
      </c>
      <c r="I4" s="20">
        <v>0.39</v>
      </c>
      <c r="J4" s="22">
        <v>0.39</v>
      </c>
      <c r="K4" s="16">
        <v>615</v>
      </c>
      <c r="L4" s="20">
        <v>0.4</v>
      </c>
      <c r="M4" s="21">
        <v>0.41</v>
      </c>
      <c r="N4" s="309">
        <v>633</v>
      </c>
      <c r="O4" s="58">
        <v>0.44975183745572705</v>
      </c>
      <c r="P4" s="25">
        <v>0.46654115802428825</v>
      </c>
    </row>
    <row r="5" spans="1:16" ht="21" customHeight="1" x14ac:dyDescent="0.3">
      <c r="A5" s="169" t="s">
        <v>60</v>
      </c>
      <c r="B5" s="54">
        <v>385</v>
      </c>
      <c r="C5" s="56">
        <v>0.03</v>
      </c>
      <c r="D5" s="26">
        <v>0.04</v>
      </c>
      <c r="E5" s="54">
        <v>384</v>
      </c>
      <c r="F5" s="56">
        <v>0.03</v>
      </c>
      <c r="G5" s="26">
        <v>0.04</v>
      </c>
      <c r="H5" s="27">
        <v>368</v>
      </c>
      <c r="I5" s="28">
        <v>0.03</v>
      </c>
      <c r="J5" s="26">
        <v>0.04</v>
      </c>
      <c r="K5" s="29">
        <v>331</v>
      </c>
      <c r="L5" s="18">
        <v>0.02</v>
      </c>
      <c r="M5" s="26">
        <v>0.03</v>
      </c>
      <c r="N5" s="334">
        <v>365</v>
      </c>
      <c r="O5" s="57">
        <v>3.3505599377619454E-2</v>
      </c>
      <c r="P5" s="30">
        <v>3.8396924077963066E-2</v>
      </c>
    </row>
    <row r="6" spans="1:16" ht="33" customHeight="1" x14ac:dyDescent="0.3">
      <c r="A6" s="168" t="s">
        <v>61</v>
      </c>
      <c r="B6" s="264">
        <v>74</v>
      </c>
      <c r="C6" s="62">
        <v>0</v>
      </c>
      <c r="D6" s="22">
        <v>0.01</v>
      </c>
      <c r="E6" s="61">
        <v>87</v>
      </c>
      <c r="F6" s="62">
        <v>0</v>
      </c>
      <c r="G6" s="22">
        <v>0.02</v>
      </c>
      <c r="H6" s="16">
        <v>88</v>
      </c>
      <c r="I6" s="20">
        <v>0</v>
      </c>
      <c r="J6" s="21">
        <v>0.01</v>
      </c>
      <c r="K6" s="23">
        <v>66</v>
      </c>
      <c r="L6" s="17">
        <v>0</v>
      </c>
      <c r="M6" s="62">
        <v>0.01</v>
      </c>
      <c r="N6" s="335">
        <v>46</v>
      </c>
      <c r="O6" s="58">
        <v>1.1786624082734496E-3</v>
      </c>
      <c r="P6" s="25">
        <v>9.9732190278161229E-3</v>
      </c>
    </row>
    <row r="7" spans="1:16" ht="51" customHeight="1" x14ac:dyDescent="0.3">
      <c r="A7" s="169" t="s">
        <v>62</v>
      </c>
      <c r="B7" s="450" t="s">
        <v>36</v>
      </c>
      <c r="C7" s="451"/>
      <c r="D7" s="452"/>
      <c r="E7" s="450" t="s">
        <v>36</v>
      </c>
      <c r="F7" s="451"/>
      <c r="G7" s="452"/>
      <c r="H7" s="29">
        <v>427</v>
      </c>
      <c r="I7" s="31">
        <v>0.12</v>
      </c>
      <c r="J7" s="32">
        <v>0.11</v>
      </c>
      <c r="K7" s="29">
        <v>429</v>
      </c>
      <c r="L7" s="31">
        <v>0.13</v>
      </c>
      <c r="M7" s="26">
        <v>0.12</v>
      </c>
      <c r="N7" s="334">
        <v>463</v>
      </c>
      <c r="O7" s="57">
        <v>0.19474252222056487</v>
      </c>
      <c r="P7" s="30">
        <v>0.16711128687845966</v>
      </c>
    </row>
    <row r="8" spans="1:16" ht="51" customHeight="1" x14ac:dyDescent="0.3">
      <c r="A8" s="320" t="s">
        <v>63</v>
      </c>
      <c r="B8" s="324">
        <v>281</v>
      </c>
      <c r="C8" s="325">
        <v>0.02</v>
      </c>
      <c r="D8" s="326">
        <v>0.03</v>
      </c>
      <c r="E8" s="324">
        <v>318</v>
      </c>
      <c r="F8" s="325">
        <v>0.03</v>
      </c>
      <c r="G8" s="326">
        <v>0.03</v>
      </c>
      <c r="H8" s="324">
        <v>352</v>
      </c>
      <c r="I8" s="325">
        <v>0.03</v>
      </c>
      <c r="J8" s="327">
        <v>0.03</v>
      </c>
      <c r="K8" s="324">
        <v>358</v>
      </c>
      <c r="L8" s="325">
        <v>0.03</v>
      </c>
      <c r="M8" s="327">
        <v>0.04</v>
      </c>
      <c r="N8" s="333">
        <v>437</v>
      </c>
      <c r="O8" s="332">
        <v>4.4496699452784776E-2</v>
      </c>
      <c r="P8" s="336">
        <v>4.4779179816860561E-2</v>
      </c>
    </row>
    <row r="9" spans="1:16" ht="51" customHeight="1" x14ac:dyDescent="0.3">
      <c r="A9" s="307" t="s">
        <v>202</v>
      </c>
      <c r="B9" s="450" t="s">
        <v>200</v>
      </c>
      <c r="C9" s="451"/>
      <c r="D9" s="452"/>
      <c r="E9" s="450" t="s">
        <v>200</v>
      </c>
      <c r="F9" s="451"/>
      <c r="G9" s="452"/>
      <c r="H9" s="450" t="s">
        <v>200</v>
      </c>
      <c r="I9" s="451"/>
      <c r="J9" s="452"/>
      <c r="K9" s="450" t="s">
        <v>200</v>
      </c>
      <c r="L9" s="451"/>
      <c r="M9" s="451"/>
      <c r="N9" s="334">
        <v>91</v>
      </c>
      <c r="O9" s="57">
        <v>1.4398399592878891E-2</v>
      </c>
      <c r="P9" s="30">
        <v>4.0544635879985712E-2</v>
      </c>
    </row>
    <row r="10" spans="1:16" ht="21" customHeight="1" x14ac:dyDescent="0.3">
      <c r="A10" s="320" t="s">
        <v>64</v>
      </c>
      <c r="B10" s="321">
        <v>604</v>
      </c>
      <c r="C10" s="322">
        <v>7.0000000000000007E-2</v>
      </c>
      <c r="D10" s="323">
        <v>0.08</v>
      </c>
      <c r="E10" s="321">
        <v>627</v>
      </c>
      <c r="F10" s="322">
        <v>0.06</v>
      </c>
      <c r="G10" s="323">
        <v>7.0000000000000007E-2</v>
      </c>
      <c r="H10" s="321">
        <v>596</v>
      </c>
      <c r="I10" s="322">
        <v>0.06</v>
      </c>
      <c r="J10" s="323">
        <v>7.0000000000000007E-2</v>
      </c>
      <c r="K10" s="321">
        <v>521</v>
      </c>
      <c r="L10" s="322">
        <v>0.04</v>
      </c>
      <c r="M10" s="323">
        <v>0.05</v>
      </c>
      <c r="N10" s="333">
        <v>504</v>
      </c>
      <c r="O10" s="332">
        <v>4.8056084442533627E-2</v>
      </c>
      <c r="P10" s="336">
        <v>3.7828371267756934E-2</v>
      </c>
    </row>
    <row r="11" spans="1:16" ht="21" customHeight="1" x14ac:dyDescent="0.3">
      <c r="A11" s="307" t="s">
        <v>206</v>
      </c>
      <c r="B11" s="54">
        <v>141</v>
      </c>
      <c r="C11" s="56">
        <v>0.33</v>
      </c>
      <c r="D11" s="26">
        <v>0.24</v>
      </c>
      <c r="E11" s="54">
        <v>142</v>
      </c>
      <c r="F11" s="56">
        <v>0.36</v>
      </c>
      <c r="G11" s="26">
        <v>0.27</v>
      </c>
      <c r="H11" s="54">
        <v>138</v>
      </c>
      <c r="I11" s="56">
        <v>0.32</v>
      </c>
      <c r="J11" s="26">
        <v>0.25</v>
      </c>
      <c r="K11" s="29">
        <v>135</v>
      </c>
      <c r="L11" s="57">
        <v>0.31</v>
      </c>
      <c r="M11" s="26">
        <v>0.26</v>
      </c>
      <c r="N11" s="334">
        <v>89</v>
      </c>
      <c r="O11" s="57">
        <v>0.16249162798723651</v>
      </c>
      <c r="P11" s="30">
        <v>0.12135958256189895</v>
      </c>
    </row>
    <row r="12" spans="1:16" ht="21" customHeight="1" x14ac:dyDescent="0.3">
      <c r="A12" s="320" t="s">
        <v>65</v>
      </c>
      <c r="B12" s="328">
        <v>493</v>
      </c>
      <c r="C12" s="322">
        <v>0.08</v>
      </c>
      <c r="D12" s="329">
        <v>0.1</v>
      </c>
      <c r="E12" s="328">
        <v>476</v>
      </c>
      <c r="F12" s="322">
        <v>7.0000000000000007E-2</v>
      </c>
      <c r="G12" s="329">
        <v>0.08</v>
      </c>
      <c r="H12" s="330">
        <v>418</v>
      </c>
      <c r="I12" s="331">
        <v>0.04</v>
      </c>
      <c r="J12" s="329">
        <v>0.05</v>
      </c>
      <c r="K12" s="330">
        <v>383</v>
      </c>
      <c r="L12" s="332">
        <v>0.05</v>
      </c>
      <c r="M12" s="323">
        <v>7.0000000000000007E-2</v>
      </c>
      <c r="N12" s="337">
        <v>376</v>
      </c>
      <c r="O12" s="332">
        <v>4.6810153460090723E-2</v>
      </c>
      <c r="P12" s="336">
        <v>4.5276832712922488E-2</v>
      </c>
    </row>
    <row r="13" spans="1:16" ht="21" customHeight="1" x14ac:dyDescent="0.3">
      <c r="A13" s="307" t="s">
        <v>66</v>
      </c>
      <c r="B13" s="54">
        <v>230</v>
      </c>
      <c r="C13" s="56">
        <v>7.0000000000000007E-2</v>
      </c>
      <c r="D13" s="26">
        <v>0.09</v>
      </c>
      <c r="E13" s="54">
        <v>249</v>
      </c>
      <c r="F13" s="56">
        <v>7.0000000000000007E-2</v>
      </c>
      <c r="G13" s="26">
        <v>0.09</v>
      </c>
      <c r="H13" s="54">
        <v>96</v>
      </c>
      <c r="I13" s="56">
        <v>0.01</v>
      </c>
      <c r="J13" s="26">
        <v>0.04</v>
      </c>
      <c r="K13" s="29">
        <v>86</v>
      </c>
      <c r="L13" s="57">
        <v>0.01</v>
      </c>
      <c r="M13" s="26">
        <v>0.03</v>
      </c>
      <c r="N13" s="334">
        <v>68</v>
      </c>
      <c r="O13" s="57">
        <v>4.5684136022906413E-3</v>
      </c>
      <c r="P13" s="30">
        <v>2.8188809752048283E-2</v>
      </c>
    </row>
    <row r="14" spans="1:16" ht="21" customHeight="1" x14ac:dyDescent="0.3">
      <c r="A14" s="35" t="s">
        <v>67</v>
      </c>
      <c r="B14" s="59"/>
      <c r="C14" s="39">
        <v>0.99</v>
      </c>
      <c r="D14" s="39">
        <v>0.99</v>
      </c>
      <c r="E14" s="59" t="s">
        <v>190</v>
      </c>
      <c r="F14" s="60">
        <v>1</v>
      </c>
      <c r="G14" s="36">
        <v>1</v>
      </c>
      <c r="H14" s="37" t="s">
        <v>190</v>
      </c>
      <c r="I14" s="38">
        <v>1</v>
      </c>
      <c r="J14" s="39">
        <v>0.99</v>
      </c>
      <c r="K14" s="37" t="s">
        <v>190</v>
      </c>
      <c r="L14" s="40">
        <v>1</v>
      </c>
      <c r="M14" s="36">
        <v>1</v>
      </c>
      <c r="N14" s="338" t="s">
        <v>190</v>
      </c>
      <c r="O14" s="339">
        <v>1</v>
      </c>
      <c r="P14" s="340">
        <v>1</v>
      </c>
    </row>
    <row r="15" spans="1:16" ht="21" customHeight="1" x14ac:dyDescent="0.3">
      <c r="A15" s="453" t="s">
        <v>207</v>
      </c>
      <c r="B15" s="453"/>
      <c r="C15" s="453"/>
      <c r="D15" s="453"/>
      <c r="E15" s="453"/>
      <c r="F15" s="453"/>
      <c r="G15" s="453"/>
      <c r="H15" s="453"/>
      <c r="I15" s="453"/>
      <c r="J15" s="453"/>
      <c r="K15" s="453"/>
      <c r="L15" s="453"/>
      <c r="M15" s="453"/>
    </row>
    <row r="16" spans="1:16" ht="16.2" x14ac:dyDescent="0.3">
      <c r="A16" s="453" t="s">
        <v>208</v>
      </c>
      <c r="B16" s="453"/>
      <c r="C16" s="453"/>
      <c r="D16" s="453"/>
      <c r="E16" s="453"/>
      <c r="F16" s="453"/>
      <c r="G16" s="453"/>
      <c r="H16" s="453"/>
      <c r="I16" s="453"/>
      <c r="J16" s="453"/>
      <c r="K16" s="453"/>
      <c r="L16" s="453"/>
      <c r="M16" s="453"/>
    </row>
    <row r="18" spans="1:1" x14ac:dyDescent="0.3">
      <c r="A18" s="2"/>
    </row>
    <row r="19" spans="1:1" x14ac:dyDescent="0.3">
      <c r="A19" s="5"/>
    </row>
    <row r="20" spans="1:1" x14ac:dyDescent="0.3">
      <c r="A20" s="2"/>
    </row>
    <row r="21" spans="1:1" x14ac:dyDescent="0.3">
      <c r="A21" s="5"/>
    </row>
  </sheetData>
  <mergeCells count="9">
    <mergeCell ref="E7:G7"/>
    <mergeCell ref="A15:M15"/>
    <mergeCell ref="B7:D7"/>
    <mergeCell ref="A1:M1"/>
    <mergeCell ref="A16:M16"/>
    <mergeCell ref="B9:D9"/>
    <mergeCell ref="E9:G9"/>
    <mergeCell ref="H9:J9"/>
    <mergeCell ref="K9:M9"/>
  </mergeCells>
  <hyperlinks>
    <hyperlink ref="A18" location="_ftnref1" display="_ftnref1" xr:uid="{6980BF06-A69C-4F84-A599-200F9E317B97}"/>
    <hyperlink ref="A20" location="_ftnref2" display="_ftnref2" xr:uid="{A35E39B3-B925-4745-A8DE-52F8A1D9245C}"/>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97E12-7C00-4FF0-9AE6-E4E9C48A7094}">
  <dimension ref="A1:O20"/>
  <sheetViews>
    <sheetView topLeftCell="A10" zoomScale="85" zoomScaleNormal="85" workbookViewId="0">
      <selection activeCell="L17" sqref="L17"/>
    </sheetView>
  </sheetViews>
  <sheetFormatPr defaultRowHeight="68.400000000000006" customHeight="1" x14ac:dyDescent="0.3"/>
  <cols>
    <col min="1" max="12" width="18.6640625" customWidth="1"/>
    <col min="13" max="13" width="20.6640625" customWidth="1"/>
    <col min="14" max="14" width="11.33203125" bestFit="1" customWidth="1"/>
    <col min="15" max="15" width="12.33203125" bestFit="1" customWidth="1"/>
  </cols>
  <sheetData>
    <row r="1" spans="1:13" ht="30" customHeight="1" x14ac:dyDescent="0.3">
      <c r="A1" s="454" t="s">
        <v>68</v>
      </c>
      <c r="B1" s="454"/>
      <c r="C1" s="454"/>
      <c r="D1" s="454"/>
      <c r="E1" s="454"/>
      <c r="F1" s="454"/>
      <c r="G1" s="454"/>
      <c r="H1" s="454"/>
      <c r="I1" s="454"/>
      <c r="J1" s="454"/>
    </row>
    <row r="2" spans="1:13" ht="21" customHeight="1" x14ac:dyDescent="0.3">
      <c r="A2" s="464"/>
      <c r="B2" s="465"/>
      <c r="C2" s="429">
        <v>2017</v>
      </c>
      <c r="D2" s="469"/>
      <c r="E2" s="429">
        <v>2018</v>
      </c>
      <c r="F2" s="469"/>
      <c r="G2" s="429">
        <v>2019</v>
      </c>
      <c r="H2" s="469"/>
      <c r="I2" s="429">
        <v>2020</v>
      </c>
      <c r="J2" s="431"/>
      <c r="K2" s="429">
        <v>2021</v>
      </c>
      <c r="L2" s="431"/>
      <c r="M2" s="319"/>
    </row>
    <row r="3" spans="1:13" ht="21" customHeight="1" x14ac:dyDescent="0.3">
      <c r="A3" s="437"/>
      <c r="B3" s="468"/>
      <c r="C3" s="270" t="s">
        <v>70</v>
      </c>
      <c r="D3" s="68" t="s">
        <v>71</v>
      </c>
      <c r="E3" s="66" t="s">
        <v>70</v>
      </c>
      <c r="F3" s="68" t="s">
        <v>71</v>
      </c>
      <c r="G3" s="67" t="s">
        <v>70</v>
      </c>
      <c r="H3" s="68" t="s">
        <v>71</v>
      </c>
      <c r="I3" s="67" t="s">
        <v>70</v>
      </c>
      <c r="J3" s="42" t="s">
        <v>71</v>
      </c>
      <c r="K3" s="266" t="s">
        <v>70</v>
      </c>
      <c r="L3" s="42" t="s">
        <v>71</v>
      </c>
    </row>
    <row r="4" spans="1:13" ht="27.6" customHeight="1" x14ac:dyDescent="0.3">
      <c r="A4" s="466" t="s">
        <v>69</v>
      </c>
      <c r="B4" s="467"/>
      <c r="C4" s="432">
        <v>1197</v>
      </c>
      <c r="D4" s="433"/>
      <c r="E4" s="432">
        <v>1188</v>
      </c>
      <c r="F4" s="433"/>
      <c r="G4" s="432">
        <v>1150</v>
      </c>
      <c r="H4" s="433"/>
      <c r="I4" s="432">
        <v>1179</v>
      </c>
      <c r="J4" s="472"/>
      <c r="K4" s="432">
        <v>1178</v>
      </c>
      <c r="L4" s="472"/>
      <c r="M4" s="282" t="s">
        <v>203</v>
      </c>
    </row>
    <row r="5" spans="1:13" ht="63" customHeight="1" x14ac:dyDescent="0.3">
      <c r="A5" s="470" t="s">
        <v>72</v>
      </c>
      <c r="B5" s="471"/>
      <c r="C5" s="178">
        <v>281</v>
      </c>
      <c r="D5" s="73">
        <v>0.21</v>
      </c>
      <c r="E5" s="178">
        <v>318</v>
      </c>
      <c r="F5" s="73">
        <v>0.27</v>
      </c>
      <c r="G5" s="178">
        <v>352</v>
      </c>
      <c r="H5" s="72">
        <v>0.31</v>
      </c>
      <c r="I5" s="46">
        <v>358</v>
      </c>
      <c r="J5" s="47">
        <v>0.3</v>
      </c>
      <c r="K5" s="69">
        <v>437</v>
      </c>
      <c r="L5" s="47">
        <f>K5/K4</f>
        <v>0.37096774193548387</v>
      </c>
      <c r="M5" s="283"/>
    </row>
    <row r="6" spans="1:13" ht="63" customHeight="1" x14ac:dyDescent="0.3">
      <c r="A6" s="457" t="s">
        <v>73</v>
      </c>
      <c r="B6" s="458"/>
      <c r="C6" s="179">
        <v>7838</v>
      </c>
      <c r="D6" s="43">
        <v>0.02</v>
      </c>
      <c r="E6" s="179">
        <v>8647</v>
      </c>
      <c r="F6" s="43">
        <v>0.03</v>
      </c>
      <c r="G6" s="179">
        <v>9390</v>
      </c>
      <c r="H6" s="43">
        <v>0.03</v>
      </c>
      <c r="I6" s="44">
        <v>11971</v>
      </c>
      <c r="J6" s="45">
        <v>0.03</v>
      </c>
      <c r="K6" s="44">
        <v>15214</v>
      </c>
      <c r="L6" s="45" t="e">
        <f>K6/#REF!</f>
        <v>#REF!</v>
      </c>
      <c r="M6" s="283">
        <v>8104642160</v>
      </c>
    </row>
    <row r="7" spans="1:13" ht="63" customHeight="1" x14ac:dyDescent="0.3">
      <c r="A7" s="462" t="s">
        <v>74</v>
      </c>
      <c r="B7" s="463"/>
      <c r="C7" s="180">
        <v>4162</v>
      </c>
      <c r="D7" s="48">
        <v>0.03</v>
      </c>
      <c r="E7" s="180">
        <v>4113</v>
      </c>
      <c r="F7" s="48">
        <v>0.03</v>
      </c>
      <c r="G7" s="181">
        <v>3639</v>
      </c>
      <c r="H7" s="185">
        <v>0.03</v>
      </c>
      <c r="I7" s="49">
        <v>5881</v>
      </c>
      <c r="J7" s="50">
        <v>0.04</v>
      </c>
      <c r="K7" s="49">
        <v>8128</v>
      </c>
      <c r="L7" s="50">
        <f>8128/181515</f>
        <v>4.4778668429606372E-2</v>
      </c>
      <c r="M7" s="283"/>
    </row>
    <row r="8" spans="1:13" ht="21" customHeight="1" x14ac:dyDescent="0.3">
      <c r="A8" s="221"/>
      <c r="B8" s="221"/>
      <c r="C8" s="263"/>
      <c r="D8" s="263"/>
      <c r="E8" s="225"/>
      <c r="F8" s="226"/>
      <c r="G8" s="225"/>
      <c r="H8" s="226"/>
      <c r="I8" s="227"/>
      <c r="J8" s="228"/>
      <c r="L8" t="s">
        <v>67</v>
      </c>
      <c r="M8" s="284">
        <v>179010832919</v>
      </c>
    </row>
    <row r="9" spans="1:13" ht="21" customHeight="1" x14ac:dyDescent="0.3">
      <c r="A9" s="221"/>
      <c r="B9" s="221"/>
      <c r="C9" s="263"/>
      <c r="D9" s="263"/>
      <c r="E9" s="225"/>
      <c r="F9" s="226"/>
      <c r="G9" s="225"/>
      <c r="H9" s="226"/>
      <c r="I9" s="227"/>
      <c r="J9" s="228"/>
    </row>
    <row r="10" spans="1:13" ht="30" customHeight="1" x14ac:dyDescent="0.3">
      <c r="A10" s="428" t="s">
        <v>75</v>
      </c>
      <c r="B10" s="428"/>
      <c r="C10" s="428"/>
      <c r="D10" s="428"/>
      <c r="E10" s="428"/>
      <c r="F10" s="428"/>
      <c r="G10" s="428"/>
      <c r="H10" s="428"/>
      <c r="I10" s="428"/>
      <c r="J10" s="428"/>
    </row>
    <row r="11" spans="1:13" ht="21" customHeight="1" x14ac:dyDescent="0.3">
      <c r="A11" s="464"/>
      <c r="B11" s="465"/>
      <c r="C11" s="429">
        <v>2017</v>
      </c>
      <c r="D11" s="469"/>
      <c r="E11" s="429">
        <v>2018</v>
      </c>
      <c r="F11" s="469"/>
      <c r="G11" s="429">
        <v>2019</v>
      </c>
      <c r="H11" s="469"/>
      <c r="I11" s="429">
        <v>2020</v>
      </c>
      <c r="J11" s="430"/>
      <c r="K11" s="430">
        <v>2021</v>
      </c>
      <c r="L11" s="431"/>
    </row>
    <row r="12" spans="1:13" ht="21" customHeight="1" x14ac:dyDescent="0.3">
      <c r="A12" s="437"/>
      <c r="B12" s="468"/>
      <c r="C12" s="359" t="s">
        <v>70</v>
      </c>
      <c r="D12" s="68" t="s">
        <v>71</v>
      </c>
      <c r="E12" s="359" t="s">
        <v>70</v>
      </c>
      <c r="F12" s="68" t="s">
        <v>71</v>
      </c>
      <c r="G12" s="311" t="s">
        <v>70</v>
      </c>
      <c r="H12" s="68" t="s">
        <v>71</v>
      </c>
      <c r="I12" s="311" t="s">
        <v>70</v>
      </c>
      <c r="J12" s="68" t="s">
        <v>71</v>
      </c>
      <c r="K12" s="359" t="s">
        <v>70</v>
      </c>
      <c r="L12" s="42" t="s">
        <v>71</v>
      </c>
    </row>
    <row r="13" spans="1:13" ht="21" customHeight="1" x14ac:dyDescent="0.3">
      <c r="A13" s="466" t="s">
        <v>69</v>
      </c>
      <c r="B13" s="467"/>
      <c r="C13" s="432">
        <v>1197</v>
      </c>
      <c r="D13" s="433"/>
      <c r="E13" s="432">
        <v>1188</v>
      </c>
      <c r="F13" s="433"/>
      <c r="G13" s="432">
        <v>1150</v>
      </c>
      <c r="H13" s="433"/>
      <c r="I13" s="432">
        <v>1179</v>
      </c>
      <c r="J13" s="441"/>
      <c r="K13" s="434">
        <v>1171</v>
      </c>
      <c r="L13" s="472"/>
    </row>
    <row r="14" spans="1:13" ht="63" customHeight="1" x14ac:dyDescent="0.3">
      <c r="A14" s="459" t="s">
        <v>76</v>
      </c>
      <c r="B14" s="461"/>
      <c r="C14" s="178">
        <v>60</v>
      </c>
      <c r="D14" s="73">
        <v>0.05</v>
      </c>
      <c r="E14" s="178">
        <v>67</v>
      </c>
      <c r="F14" s="73">
        <v>0.06</v>
      </c>
      <c r="G14" s="178">
        <v>55</v>
      </c>
      <c r="H14" s="72">
        <v>0.05</v>
      </c>
      <c r="I14" s="51">
        <v>57</v>
      </c>
      <c r="J14" s="70">
        <v>0.05</v>
      </c>
      <c r="K14" s="51">
        <v>50</v>
      </c>
      <c r="L14" s="47">
        <v>0.04</v>
      </c>
    </row>
    <row r="15" spans="1:13" ht="63" customHeight="1" x14ac:dyDescent="0.3">
      <c r="A15" s="457" t="s">
        <v>77</v>
      </c>
      <c r="B15" s="458"/>
      <c r="C15" s="179">
        <v>2414</v>
      </c>
      <c r="D15" s="43">
        <v>0.01</v>
      </c>
      <c r="E15" s="179">
        <v>1480</v>
      </c>
      <c r="F15" s="43">
        <v>0</v>
      </c>
      <c r="G15" s="179">
        <v>1448</v>
      </c>
      <c r="H15" s="43">
        <v>0</v>
      </c>
      <c r="I15" s="44">
        <v>1039</v>
      </c>
      <c r="J15" s="71">
        <v>0</v>
      </c>
      <c r="K15" s="44">
        <v>497</v>
      </c>
      <c r="L15" s="45">
        <v>0</v>
      </c>
    </row>
    <row r="16" spans="1:13" ht="63" customHeight="1" x14ac:dyDescent="0.3">
      <c r="A16" s="459" t="s">
        <v>78</v>
      </c>
      <c r="B16" s="460"/>
      <c r="C16" s="182">
        <v>5930</v>
      </c>
      <c r="D16" s="72">
        <v>0.05</v>
      </c>
      <c r="E16" s="182">
        <v>8471</v>
      </c>
      <c r="F16" s="72">
        <v>0.06</v>
      </c>
      <c r="G16" s="182">
        <v>8911</v>
      </c>
      <c r="H16" s="72">
        <v>0.06</v>
      </c>
      <c r="I16" s="52">
        <v>8049</v>
      </c>
      <c r="J16" s="228">
        <v>0.05</v>
      </c>
      <c r="K16" s="52">
        <v>3732</v>
      </c>
      <c r="L16" s="74">
        <v>3.7999999999999999E-2</v>
      </c>
    </row>
    <row r="17" spans="1:15" ht="75.75" customHeight="1" x14ac:dyDescent="0.3">
      <c r="A17" s="457" t="s">
        <v>79</v>
      </c>
      <c r="B17" s="458"/>
      <c r="C17" s="183">
        <v>1605</v>
      </c>
      <c r="D17" s="41">
        <v>0.02</v>
      </c>
      <c r="E17" s="183">
        <v>1052</v>
      </c>
      <c r="F17" s="41">
        <v>0.01</v>
      </c>
      <c r="G17" s="183">
        <v>3545</v>
      </c>
      <c r="H17" s="43">
        <v>0.03</v>
      </c>
      <c r="I17" s="76">
        <v>2883</v>
      </c>
      <c r="J17" s="71">
        <v>0.02</v>
      </c>
      <c r="K17" s="76">
        <v>1115</v>
      </c>
      <c r="L17" s="45">
        <v>0.2987674169346195</v>
      </c>
      <c r="M17" s="343"/>
      <c r="N17" s="290"/>
      <c r="O17" s="290"/>
    </row>
    <row r="18" spans="1:15" ht="75.75" customHeight="1" x14ac:dyDescent="0.3">
      <c r="A18" s="459" t="s">
        <v>80</v>
      </c>
      <c r="B18" s="460"/>
      <c r="C18" s="182">
        <v>3206</v>
      </c>
      <c r="D18" s="70">
        <v>0.13</v>
      </c>
      <c r="E18" s="182">
        <v>6408</v>
      </c>
      <c r="F18" s="70">
        <v>0.22</v>
      </c>
      <c r="G18" s="182">
        <v>4079</v>
      </c>
      <c r="H18" s="72">
        <v>0.13</v>
      </c>
      <c r="I18" s="52">
        <v>3618</v>
      </c>
      <c r="J18" s="70">
        <v>0.12</v>
      </c>
      <c r="K18" s="52">
        <v>2553</v>
      </c>
      <c r="L18" s="47">
        <v>0.68408360128617363</v>
      </c>
      <c r="M18" s="343"/>
      <c r="N18" s="290"/>
      <c r="O18" s="290"/>
    </row>
    <row r="19" spans="1:15" ht="63" customHeight="1" x14ac:dyDescent="0.3">
      <c r="A19" s="455" t="s">
        <v>81</v>
      </c>
      <c r="B19" s="456"/>
      <c r="C19" s="184">
        <v>1118</v>
      </c>
      <c r="D19" s="75">
        <v>0.15</v>
      </c>
      <c r="E19" s="184">
        <v>1011</v>
      </c>
      <c r="F19" s="75">
        <v>0.38</v>
      </c>
      <c r="G19" s="184">
        <v>1286</v>
      </c>
      <c r="H19" s="186">
        <v>0.42</v>
      </c>
      <c r="I19" s="77">
        <v>1548</v>
      </c>
      <c r="J19" s="381">
        <v>0.87</v>
      </c>
      <c r="K19" s="77">
        <v>64</v>
      </c>
      <c r="L19" s="78">
        <v>1.7148981779206859E-2</v>
      </c>
      <c r="M19" s="343"/>
      <c r="N19" s="290"/>
      <c r="O19" s="290"/>
    </row>
    <row r="20" spans="1:15" ht="68.400000000000006" customHeight="1" x14ac:dyDescent="0.3">
      <c r="M20" s="344"/>
    </row>
  </sheetData>
  <mergeCells count="37">
    <mergeCell ref="K2:L2"/>
    <mergeCell ref="K4:L4"/>
    <mergeCell ref="K11:L11"/>
    <mergeCell ref="K13:L13"/>
    <mergeCell ref="I2:J2"/>
    <mergeCell ref="I4:J4"/>
    <mergeCell ref="A2:B2"/>
    <mergeCell ref="A3:B3"/>
    <mergeCell ref="A1:J1"/>
    <mergeCell ref="E2:F2"/>
    <mergeCell ref="G2:H2"/>
    <mergeCell ref="C2:D2"/>
    <mergeCell ref="A5:B5"/>
    <mergeCell ref="A4:B4"/>
    <mergeCell ref="G4:H4"/>
    <mergeCell ref="E4:F4"/>
    <mergeCell ref="I13:J13"/>
    <mergeCell ref="C4:D4"/>
    <mergeCell ref="A14:B14"/>
    <mergeCell ref="A6:B6"/>
    <mergeCell ref="A7:B7"/>
    <mergeCell ref="A10:J10"/>
    <mergeCell ref="I11:J11"/>
    <mergeCell ref="A11:B11"/>
    <mergeCell ref="A13:B13"/>
    <mergeCell ref="G13:H13"/>
    <mergeCell ref="E13:F13"/>
    <mergeCell ref="A12:B12"/>
    <mergeCell ref="E11:F11"/>
    <mergeCell ref="G11:H11"/>
    <mergeCell ref="C11:D11"/>
    <mergeCell ref="C13:D13"/>
    <mergeCell ref="A19:B19"/>
    <mergeCell ref="A17:B17"/>
    <mergeCell ref="A18:B18"/>
    <mergeCell ref="A15:B15"/>
    <mergeCell ref="A16:B1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736D-2EDD-4ED7-9214-5A6E44A5773C}">
  <dimension ref="A1:L22"/>
  <sheetViews>
    <sheetView zoomScaleNormal="100" workbookViewId="0">
      <selection activeCell="L4" sqref="C4:L4"/>
    </sheetView>
  </sheetViews>
  <sheetFormatPr defaultColWidth="8.88671875" defaultRowHeight="13.8" x14ac:dyDescent="0.3"/>
  <cols>
    <col min="1" max="12" width="18.6640625" style="6" customWidth="1"/>
    <col min="13" max="16384" width="8.88671875" style="6"/>
  </cols>
  <sheetData>
    <row r="1" spans="1:12" ht="30" customHeight="1" x14ac:dyDescent="0.3">
      <c r="A1" s="428" t="s">
        <v>82</v>
      </c>
      <c r="B1" s="428"/>
      <c r="C1" s="428"/>
      <c r="D1" s="428"/>
      <c r="E1" s="428"/>
      <c r="F1" s="428"/>
      <c r="G1" s="428"/>
      <c r="H1" s="428"/>
      <c r="I1" s="428"/>
      <c r="J1" s="428"/>
    </row>
    <row r="2" spans="1:12" ht="21" customHeight="1" x14ac:dyDescent="0.3">
      <c r="A2" s="436"/>
      <c r="B2" s="430"/>
      <c r="C2" s="429">
        <v>2017</v>
      </c>
      <c r="D2" s="430"/>
      <c r="E2" s="429">
        <v>2018</v>
      </c>
      <c r="F2" s="430"/>
      <c r="G2" s="429">
        <v>2019</v>
      </c>
      <c r="H2" s="430"/>
      <c r="I2" s="429">
        <v>2020</v>
      </c>
      <c r="J2" s="431"/>
      <c r="K2" s="429">
        <v>2021</v>
      </c>
      <c r="L2" s="431"/>
    </row>
    <row r="3" spans="1:12" ht="21.75" customHeight="1" x14ac:dyDescent="0.3">
      <c r="A3" s="485"/>
      <c r="B3" s="486"/>
      <c r="C3" s="266" t="s">
        <v>70</v>
      </c>
      <c r="D3" s="68" t="s">
        <v>71</v>
      </c>
      <c r="E3" s="67" t="s">
        <v>70</v>
      </c>
      <c r="F3" s="68" t="s">
        <v>71</v>
      </c>
      <c r="G3" s="89" t="s">
        <v>70</v>
      </c>
      <c r="H3" s="66" t="s">
        <v>71</v>
      </c>
      <c r="I3" s="67" t="s">
        <v>70</v>
      </c>
      <c r="J3" s="42" t="s">
        <v>71</v>
      </c>
      <c r="K3" s="266" t="s">
        <v>70</v>
      </c>
      <c r="L3" s="42" t="s">
        <v>71</v>
      </c>
    </row>
    <row r="4" spans="1:12" ht="21" customHeight="1" x14ac:dyDescent="0.3">
      <c r="A4" s="439" t="s">
        <v>69</v>
      </c>
      <c r="B4" s="440"/>
      <c r="C4" s="382">
        <v>1197</v>
      </c>
      <c r="D4" s="383"/>
      <c r="E4" s="382">
        <v>1188</v>
      </c>
      <c r="F4" s="383"/>
      <c r="G4" s="382">
        <v>1150</v>
      </c>
      <c r="H4" s="383"/>
      <c r="I4" s="382">
        <v>1179</v>
      </c>
      <c r="J4" s="383"/>
      <c r="K4" s="382">
        <v>1171</v>
      </c>
      <c r="L4" s="383"/>
    </row>
    <row r="5" spans="1:12" ht="21" customHeight="1" x14ac:dyDescent="0.3">
      <c r="A5" s="384" t="s">
        <v>83</v>
      </c>
      <c r="B5" s="385"/>
      <c r="C5" s="385"/>
      <c r="D5" s="385"/>
      <c r="E5" s="385"/>
      <c r="F5" s="385"/>
      <c r="G5" s="385"/>
      <c r="H5" s="385"/>
      <c r="I5" s="385"/>
      <c r="J5" s="385"/>
      <c r="K5" s="385"/>
      <c r="L5" s="385"/>
    </row>
    <row r="6" spans="1:12" ht="21" customHeight="1" x14ac:dyDescent="0.3">
      <c r="A6" s="483" t="s">
        <v>84</v>
      </c>
      <c r="B6" s="484"/>
      <c r="C6" s="258">
        <v>248</v>
      </c>
      <c r="D6" s="92">
        <v>0.21</v>
      </c>
      <c r="E6" s="91">
        <v>245</v>
      </c>
      <c r="F6" s="92">
        <v>0.21</v>
      </c>
      <c r="G6" s="91">
        <v>244</v>
      </c>
      <c r="H6" s="92">
        <v>0.21</v>
      </c>
      <c r="I6" s="91">
        <v>243</v>
      </c>
      <c r="J6" s="93">
        <v>0.21</v>
      </c>
      <c r="K6" s="258">
        <v>279</v>
      </c>
      <c r="L6" s="93">
        <f>K6/$K$4</f>
        <v>0.23825789923142612</v>
      </c>
    </row>
    <row r="7" spans="1:12" ht="21" customHeight="1" x14ac:dyDescent="0.3">
      <c r="A7" s="479" t="s">
        <v>85</v>
      </c>
      <c r="B7" s="480"/>
      <c r="C7" s="257">
        <v>949</v>
      </c>
      <c r="D7" s="53">
        <v>0.79</v>
      </c>
      <c r="E7" s="106">
        <v>943</v>
      </c>
      <c r="F7" s="53">
        <v>0.79</v>
      </c>
      <c r="G7" s="106">
        <v>906</v>
      </c>
      <c r="H7" s="53">
        <v>0.79</v>
      </c>
      <c r="I7" s="106">
        <v>935</v>
      </c>
      <c r="J7" s="107">
        <v>0.79</v>
      </c>
      <c r="K7" s="257">
        <v>892</v>
      </c>
      <c r="L7" s="285">
        <f>K7/$K$4</f>
        <v>0.76174210076857385</v>
      </c>
    </row>
    <row r="8" spans="1:12" ht="21" customHeight="1" x14ac:dyDescent="0.3">
      <c r="A8" s="481" t="s">
        <v>67</v>
      </c>
      <c r="B8" s="482"/>
      <c r="C8" s="90">
        <v>1197</v>
      </c>
      <c r="D8" s="94">
        <v>1</v>
      </c>
      <c r="E8" s="90">
        <v>1188</v>
      </c>
      <c r="F8" s="94">
        <v>1</v>
      </c>
      <c r="G8" s="90">
        <v>1150</v>
      </c>
      <c r="H8" s="94">
        <v>1</v>
      </c>
      <c r="I8" s="90">
        <v>1178</v>
      </c>
      <c r="J8" s="95">
        <v>1</v>
      </c>
      <c r="K8" s="90">
        <f>SUM(K6:K7)</f>
        <v>1171</v>
      </c>
      <c r="L8" s="95">
        <f>SUM(L6:L7)</f>
        <v>1</v>
      </c>
    </row>
    <row r="9" spans="1:12" ht="21" customHeight="1" x14ac:dyDescent="0.3">
      <c r="A9" s="384" t="s">
        <v>193</v>
      </c>
      <c r="B9" s="385"/>
      <c r="C9" s="385"/>
      <c r="D9" s="385"/>
      <c r="E9" s="385"/>
      <c r="F9" s="385"/>
      <c r="G9" s="385"/>
      <c r="H9" s="385"/>
      <c r="I9" s="385"/>
      <c r="J9" s="385"/>
      <c r="K9" s="385"/>
      <c r="L9" s="385"/>
    </row>
    <row r="10" spans="1:12" ht="21" customHeight="1" x14ac:dyDescent="0.3">
      <c r="A10" s="483" t="s">
        <v>84</v>
      </c>
      <c r="B10" s="484"/>
      <c r="C10" s="96">
        <v>42</v>
      </c>
      <c r="D10" s="88">
        <v>0.04</v>
      </c>
      <c r="E10" s="96">
        <v>62</v>
      </c>
      <c r="F10" s="88">
        <v>0.05</v>
      </c>
      <c r="G10" s="91">
        <v>86</v>
      </c>
      <c r="H10" s="92">
        <v>7.0000000000000007E-2</v>
      </c>
      <c r="I10" s="91">
        <v>112</v>
      </c>
      <c r="J10" s="93">
        <v>0.09</v>
      </c>
      <c r="K10" s="258">
        <v>123</v>
      </c>
      <c r="L10" s="93">
        <f t="shared" ref="L10:L11" si="0">K10/$K$4</f>
        <v>0.10503842869342442</v>
      </c>
    </row>
    <row r="11" spans="1:12" ht="21" customHeight="1" x14ac:dyDescent="0.3">
      <c r="A11" s="479" t="s">
        <v>85</v>
      </c>
      <c r="B11" s="480"/>
      <c r="C11" s="109">
        <v>1155</v>
      </c>
      <c r="D11" s="58">
        <v>0.96</v>
      </c>
      <c r="E11" s="109">
        <v>1126</v>
      </c>
      <c r="F11" s="58">
        <v>0.95</v>
      </c>
      <c r="G11" s="108">
        <v>1064</v>
      </c>
      <c r="H11" s="53">
        <v>0.93</v>
      </c>
      <c r="I11" s="108">
        <v>1066</v>
      </c>
      <c r="J11" s="107">
        <v>0.91</v>
      </c>
      <c r="K11" s="254">
        <v>1048</v>
      </c>
      <c r="L11" s="107">
        <f t="shared" si="0"/>
        <v>0.89496157130657561</v>
      </c>
    </row>
    <row r="12" spans="1:12" ht="21" customHeight="1" x14ac:dyDescent="0.3">
      <c r="A12" s="481" t="s">
        <v>67</v>
      </c>
      <c r="B12" s="482"/>
      <c r="C12" s="255">
        <v>1197</v>
      </c>
      <c r="D12" s="98">
        <v>1</v>
      </c>
      <c r="E12" s="97">
        <v>1188</v>
      </c>
      <c r="F12" s="98">
        <v>1</v>
      </c>
      <c r="G12" s="97">
        <v>1150</v>
      </c>
      <c r="H12" s="98">
        <v>1</v>
      </c>
      <c r="I12" s="97">
        <v>1178</v>
      </c>
      <c r="J12" s="95">
        <v>1</v>
      </c>
      <c r="K12" s="255">
        <f t="shared" ref="K12:L12" si="1">SUM(K10:K11)</f>
        <v>1171</v>
      </c>
      <c r="L12" s="95">
        <f t="shared" si="1"/>
        <v>1</v>
      </c>
    </row>
    <row r="13" spans="1:12" ht="21" customHeight="1" x14ac:dyDescent="0.3">
      <c r="A13" s="384" t="s">
        <v>86</v>
      </c>
      <c r="B13" s="385"/>
      <c r="C13" s="385"/>
      <c r="D13" s="385"/>
      <c r="E13" s="385"/>
      <c r="F13" s="385"/>
      <c r="G13" s="385"/>
      <c r="H13" s="385"/>
      <c r="I13" s="385"/>
      <c r="J13" s="385"/>
      <c r="K13" s="385"/>
      <c r="L13" s="385"/>
    </row>
    <row r="14" spans="1:12" ht="21" customHeight="1" x14ac:dyDescent="0.3">
      <c r="A14" s="483" t="s">
        <v>84</v>
      </c>
      <c r="B14" s="484"/>
      <c r="C14" s="96">
        <v>446</v>
      </c>
      <c r="D14" s="57">
        <v>0.37</v>
      </c>
      <c r="E14" s="96">
        <v>445</v>
      </c>
      <c r="F14" s="57">
        <v>0.37</v>
      </c>
      <c r="G14" s="91">
        <v>440</v>
      </c>
      <c r="H14" s="92">
        <v>0.38</v>
      </c>
      <c r="I14" s="91">
        <v>466</v>
      </c>
      <c r="J14" s="93">
        <v>0.4</v>
      </c>
      <c r="K14" s="258">
        <v>470</v>
      </c>
      <c r="L14" s="93">
        <f t="shared" ref="L14:L15" si="2">K14/$K$4</f>
        <v>0.40136635354397948</v>
      </c>
    </row>
    <row r="15" spans="1:12" ht="21" customHeight="1" x14ac:dyDescent="0.3">
      <c r="A15" s="479" t="s">
        <v>85</v>
      </c>
      <c r="B15" s="480"/>
      <c r="C15" s="257">
        <v>751</v>
      </c>
      <c r="D15" s="53">
        <v>0.63</v>
      </c>
      <c r="E15" s="106">
        <v>743</v>
      </c>
      <c r="F15" s="53">
        <v>0.63</v>
      </c>
      <c r="G15" s="106">
        <v>710</v>
      </c>
      <c r="H15" s="53">
        <v>0.62</v>
      </c>
      <c r="I15" s="106">
        <v>712</v>
      </c>
      <c r="J15" s="107">
        <v>0.6</v>
      </c>
      <c r="K15" s="257">
        <v>701</v>
      </c>
      <c r="L15" s="107">
        <f t="shared" si="2"/>
        <v>0.59863364645602046</v>
      </c>
    </row>
    <row r="16" spans="1:12" ht="21" customHeight="1" x14ac:dyDescent="0.3">
      <c r="A16" s="481" t="s">
        <v>67</v>
      </c>
      <c r="B16" s="482"/>
      <c r="C16" s="255">
        <v>1197</v>
      </c>
      <c r="D16" s="98">
        <v>1</v>
      </c>
      <c r="E16" s="97">
        <v>1188</v>
      </c>
      <c r="F16" s="98">
        <v>1</v>
      </c>
      <c r="G16" s="85">
        <v>1150</v>
      </c>
      <c r="H16" s="94">
        <v>1</v>
      </c>
      <c r="I16" s="97">
        <v>1178</v>
      </c>
      <c r="J16" s="86">
        <v>1</v>
      </c>
      <c r="K16" s="255">
        <f t="shared" ref="K16:L16" si="3">SUM(K14:K15)</f>
        <v>1171</v>
      </c>
      <c r="L16" s="86">
        <f t="shared" si="3"/>
        <v>1</v>
      </c>
    </row>
    <row r="17" spans="1:12" ht="42" customHeight="1" x14ac:dyDescent="0.3">
      <c r="A17" s="384" t="s">
        <v>87</v>
      </c>
      <c r="B17" s="385"/>
      <c r="C17" s="385"/>
      <c r="D17" s="385"/>
      <c r="E17" s="385"/>
      <c r="F17" s="385"/>
      <c r="G17" s="385"/>
      <c r="H17" s="385"/>
      <c r="I17" s="385"/>
      <c r="J17" s="385"/>
      <c r="K17" s="385"/>
      <c r="L17" s="385"/>
    </row>
    <row r="18" spans="1:12" ht="21" customHeight="1" x14ac:dyDescent="0.3">
      <c r="A18" s="475" t="s">
        <v>84</v>
      </c>
      <c r="B18" s="476"/>
      <c r="C18" s="258">
        <v>15</v>
      </c>
      <c r="D18" s="104">
        <v>0.01</v>
      </c>
      <c r="E18" s="91">
        <v>11</v>
      </c>
      <c r="F18" s="104">
        <v>0.01</v>
      </c>
      <c r="G18" s="91">
        <v>7</v>
      </c>
      <c r="H18" s="104">
        <v>0.01</v>
      </c>
      <c r="I18" s="91">
        <v>4</v>
      </c>
      <c r="J18" s="105">
        <v>0.01</v>
      </c>
      <c r="K18" s="258">
        <v>8</v>
      </c>
      <c r="L18" s="105">
        <f t="shared" ref="L18:L19" si="4">K18/$K$4</f>
        <v>6.8317677198975234E-3</v>
      </c>
    </row>
    <row r="19" spans="1:12" ht="21" customHeight="1" x14ac:dyDescent="0.3">
      <c r="A19" s="477" t="s">
        <v>85</v>
      </c>
      <c r="B19" s="478"/>
      <c r="C19" s="254">
        <v>1182</v>
      </c>
      <c r="D19" s="62">
        <v>0.99</v>
      </c>
      <c r="E19" s="108">
        <v>1177</v>
      </c>
      <c r="F19" s="62">
        <v>0.99</v>
      </c>
      <c r="G19" s="108">
        <v>1143</v>
      </c>
      <c r="H19" s="62">
        <v>0.99</v>
      </c>
      <c r="I19" s="109">
        <v>1174</v>
      </c>
      <c r="J19" s="82">
        <v>0.99</v>
      </c>
      <c r="K19" s="109">
        <v>1163</v>
      </c>
      <c r="L19" s="82">
        <f t="shared" si="4"/>
        <v>0.99316823228010243</v>
      </c>
    </row>
    <row r="20" spans="1:12" ht="21" customHeight="1" x14ac:dyDescent="0.3">
      <c r="A20" s="473" t="s">
        <v>67</v>
      </c>
      <c r="B20" s="474"/>
      <c r="C20" s="100">
        <v>1197</v>
      </c>
      <c r="D20" s="101">
        <v>1</v>
      </c>
      <c r="E20" s="100">
        <v>1188</v>
      </c>
      <c r="F20" s="101">
        <v>1</v>
      </c>
      <c r="G20" s="102">
        <v>1150</v>
      </c>
      <c r="H20" s="39">
        <v>1</v>
      </c>
      <c r="I20" s="100">
        <v>1178</v>
      </c>
      <c r="J20" s="103">
        <v>1</v>
      </c>
      <c r="K20" s="100">
        <f t="shared" ref="K20:L20" si="5">SUM(K18:K19)</f>
        <v>1171</v>
      </c>
      <c r="L20" s="103">
        <f t="shared" si="5"/>
        <v>1</v>
      </c>
    </row>
    <row r="22" spans="1:12" x14ac:dyDescent="0.3">
      <c r="A22" s="7"/>
    </row>
  </sheetData>
  <mergeCells count="21">
    <mergeCell ref="A12:B12"/>
    <mergeCell ref="A14:B14"/>
    <mergeCell ref="K2:L2"/>
    <mergeCell ref="A10:B10"/>
    <mergeCell ref="A11:B11"/>
    <mergeCell ref="A4:B4"/>
    <mergeCell ref="C2:D2"/>
    <mergeCell ref="A1:J1"/>
    <mergeCell ref="A6:B6"/>
    <mergeCell ref="A7:B7"/>
    <mergeCell ref="A8:B8"/>
    <mergeCell ref="E2:F2"/>
    <mergeCell ref="G2:H2"/>
    <mergeCell ref="I2:J2"/>
    <mergeCell ref="A2:B2"/>
    <mergeCell ref="A3:B3"/>
    <mergeCell ref="A20:B20"/>
    <mergeCell ref="A18:B18"/>
    <mergeCell ref="A19:B19"/>
    <mergeCell ref="A15:B15"/>
    <mergeCell ref="A16:B1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40F4A-6FD9-46FE-B76A-08C647B2B58A}">
  <dimension ref="A1:L14"/>
  <sheetViews>
    <sheetView workbookViewId="0">
      <selection activeCell="G10" sqref="G10"/>
    </sheetView>
  </sheetViews>
  <sheetFormatPr defaultColWidth="8.88671875" defaultRowHeight="13.8" x14ac:dyDescent="0.3"/>
  <cols>
    <col min="1" max="12" width="18.6640625" style="1" customWidth="1"/>
    <col min="13" max="16384" width="8.88671875" style="1"/>
  </cols>
  <sheetData>
    <row r="1" spans="1:12" ht="30" customHeight="1" x14ac:dyDescent="0.3">
      <c r="A1" s="428" t="s">
        <v>88</v>
      </c>
      <c r="B1" s="428"/>
      <c r="C1" s="428"/>
      <c r="D1" s="428"/>
      <c r="E1" s="428"/>
      <c r="F1" s="428"/>
      <c r="G1" s="428"/>
      <c r="H1" s="428"/>
      <c r="I1" s="428"/>
      <c r="J1" s="428"/>
    </row>
    <row r="2" spans="1:12" ht="21" customHeight="1" x14ac:dyDescent="0.3">
      <c r="A2" s="436"/>
      <c r="B2" s="430"/>
      <c r="C2" s="387">
        <v>2017</v>
      </c>
      <c r="D2" s="388"/>
      <c r="E2" s="387">
        <v>2018</v>
      </c>
      <c r="F2" s="388"/>
      <c r="G2" s="387">
        <v>2019</v>
      </c>
      <c r="H2" s="388"/>
      <c r="I2" s="387">
        <v>2020</v>
      </c>
      <c r="J2" s="388"/>
      <c r="K2" s="388">
        <v>2021</v>
      </c>
      <c r="L2" s="389"/>
    </row>
    <row r="3" spans="1:12" ht="21" customHeight="1" x14ac:dyDescent="0.3">
      <c r="A3" s="437"/>
      <c r="B3" s="438"/>
      <c r="C3" s="311" t="s">
        <v>70</v>
      </c>
      <c r="D3" s="68" t="s">
        <v>71</v>
      </c>
      <c r="E3" s="311" t="s">
        <v>70</v>
      </c>
      <c r="F3" s="68" t="s">
        <v>71</v>
      </c>
      <c r="G3" s="311" t="s">
        <v>70</v>
      </c>
      <c r="H3" s="68" t="s">
        <v>71</v>
      </c>
      <c r="I3" s="311" t="s">
        <v>70</v>
      </c>
      <c r="J3" s="68" t="s">
        <v>71</v>
      </c>
      <c r="K3" s="359" t="s">
        <v>70</v>
      </c>
      <c r="L3" s="42" t="s">
        <v>71</v>
      </c>
    </row>
    <row r="4" spans="1:12" ht="21" customHeight="1" x14ac:dyDescent="0.3">
      <c r="A4" s="439" t="s">
        <v>191</v>
      </c>
      <c r="B4" s="440"/>
      <c r="C4" s="382">
        <v>1197</v>
      </c>
      <c r="D4" s="383"/>
      <c r="E4" s="382">
        <v>1188</v>
      </c>
      <c r="F4" s="383"/>
      <c r="G4" s="382">
        <v>1150</v>
      </c>
      <c r="H4" s="383"/>
      <c r="I4" s="382">
        <v>1179</v>
      </c>
      <c r="J4" s="383"/>
      <c r="K4" s="382">
        <v>1171</v>
      </c>
      <c r="L4" s="394"/>
    </row>
    <row r="5" spans="1:12" ht="21" customHeight="1" x14ac:dyDescent="0.3">
      <c r="A5" s="384" t="s">
        <v>89</v>
      </c>
      <c r="B5" s="385"/>
      <c r="C5" s="385"/>
      <c r="D5" s="385"/>
      <c r="E5" s="385"/>
      <c r="F5" s="385"/>
      <c r="G5" s="385"/>
      <c r="H5" s="385"/>
      <c r="I5" s="385"/>
      <c r="J5" s="385"/>
      <c r="K5" s="385"/>
      <c r="L5" s="386"/>
    </row>
    <row r="6" spans="1:12" ht="21" customHeight="1" x14ac:dyDescent="0.3">
      <c r="A6" s="493">
        <v>500000</v>
      </c>
      <c r="B6" s="494"/>
      <c r="C6" s="374">
        <v>563</v>
      </c>
      <c r="D6" s="125">
        <v>0.47</v>
      </c>
      <c r="E6" s="374">
        <v>541</v>
      </c>
      <c r="F6" s="125">
        <v>0.46</v>
      </c>
      <c r="G6" s="374">
        <v>368</v>
      </c>
      <c r="H6" s="125">
        <v>0.32</v>
      </c>
      <c r="I6" s="374">
        <v>486</v>
      </c>
      <c r="J6" s="125">
        <v>0.41</v>
      </c>
      <c r="K6" s="110">
        <v>464</v>
      </c>
      <c r="L6" s="107">
        <f>K6/$K$4</f>
        <v>0.39624252775405638</v>
      </c>
    </row>
    <row r="7" spans="1:12" ht="21" customHeight="1" x14ac:dyDescent="0.3">
      <c r="A7" s="491" t="s">
        <v>90</v>
      </c>
      <c r="B7" s="492"/>
      <c r="C7" s="115">
        <v>340</v>
      </c>
      <c r="D7" s="116">
        <v>0.28000000000000003</v>
      </c>
      <c r="E7" s="115">
        <v>364</v>
      </c>
      <c r="F7" s="116">
        <v>0.31</v>
      </c>
      <c r="G7" s="115">
        <v>492</v>
      </c>
      <c r="H7" s="116">
        <v>0.43</v>
      </c>
      <c r="I7" s="115">
        <v>385</v>
      </c>
      <c r="J7" s="116">
        <v>0.33</v>
      </c>
      <c r="K7" s="111">
        <v>377</v>
      </c>
      <c r="L7" s="93">
        <f t="shared" ref="L7:L8" si="0">K7/$K$4</f>
        <v>0.3219470538001708</v>
      </c>
    </row>
    <row r="8" spans="1:12" ht="21" customHeight="1" x14ac:dyDescent="0.3">
      <c r="A8" s="489" t="s">
        <v>66</v>
      </c>
      <c r="B8" s="490"/>
      <c r="C8" s="374">
        <v>294</v>
      </c>
      <c r="D8" s="126">
        <v>0.25</v>
      </c>
      <c r="E8" s="374">
        <v>283</v>
      </c>
      <c r="F8" s="126">
        <v>0.24</v>
      </c>
      <c r="G8" s="110">
        <v>290</v>
      </c>
      <c r="H8" s="125">
        <v>0.25</v>
      </c>
      <c r="I8" s="374">
        <v>308</v>
      </c>
      <c r="J8" s="125">
        <v>0.26</v>
      </c>
      <c r="K8" s="110">
        <v>330</v>
      </c>
      <c r="L8" s="107">
        <f t="shared" si="0"/>
        <v>0.28181041844577287</v>
      </c>
    </row>
    <row r="9" spans="1:12" ht="21" customHeight="1" x14ac:dyDescent="0.3">
      <c r="A9" s="466" t="s">
        <v>67</v>
      </c>
      <c r="B9" s="467"/>
      <c r="C9" s="112">
        <v>1197</v>
      </c>
      <c r="D9" s="117">
        <v>1</v>
      </c>
      <c r="E9" s="112">
        <v>1188</v>
      </c>
      <c r="F9" s="117">
        <v>1.01</v>
      </c>
      <c r="G9" s="118">
        <v>1150</v>
      </c>
      <c r="H9" s="117">
        <v>1</v>
      </c>
      <c r="I9" s="118">
        <v>1179</v>
      </c>
      <c r="J9" s="117">
        <v>1</v>
      </c>
      <c r="K9" s="112">
        <f>SUM(K6:K8)</f>
        <v>1171</v>
      </c>
      <c r="L9" s="95">
        <f>K9/$K$4</f>
        <v>1</v>
      </c>
    </row>
    <row r="10" spans="1:12" ht="21" customHeight="1" x14ac:dyDescent="0.3">
      <c r="A10" s="384" t="s">
        <v>91</v>
      </c>
      <c r="B10" s="385"/>
      <c r="C10" s="385"/>
      <c r="D10" s="385"/>
      <c r="E10" s="385"/>
      <c r="F10" s="385"/>
      <c r="G10" s="385"/>
      <c r="H10" s="385"/>
      <c r="I10" s="385"/>
      <c r="J10" s="385"/>
      <c r="K10" s="385"/>
      <c r="L10" s="386"/>
    </row>
    <row r="11" spans="1:12" ht="21" customHeight="1" x14ac:dyDescent="0.3">
      <c r="A11" s="489" t="s">
        <v>90</v>
      </c>
      <c r="B11" s="490"/>
      <c r="C11" s="374">
        <v>653</v>
      </c>
      <c r="D11" s="125">
        <v>0.55000000000000004</v>
      </c>
      <c r="E11" s="374">
        <v>636</v>
      </c>
      <c r="F11" s="125">
        <v>0.54</v>
      </c>
      <c r="G11" s="374">
        <v>574</v>
      </c>
      <c r="H11" s="125">
        <v>0.5</v>
      </c>
      <c r="I11" s="374">
        <v>600</v>
      </c>
      <c r="J11" s="125">
        <v>0.51</v>
      </c>
      <c r="K11" s="110">
        <v>563</v>
      </c>
      <c r="L11" s="107">
        <f t="shared" ref="L11:L13" si="1">K11/$K$4</f>
        <v>0.48078565328778822</v>
      </c>
    </row>
    <row r="12" spans="1:12" ht="21" customHeight="1" x14ac:dyDescent="0.3">
      <c r="A12" s="491" t="s">
        <v>92</v>
      </c>
      <c r="B12" s="492"/>
      <c r="C12" s="115">
        <v>284</v>
      </c>
      <c r="D12" s="116">
        <v>0.24</v>
      </c>
      <c r="E12" s="115">
        <v>294</v>
      </c>
      <c r="F12" s="116">
        <v>0.25</v>
      </c>
      <c r="G12" s="115">
        <v>302</v>
      </c>
      <c r="H12" s="119">
        <v>0.26</v>
      </c>
      <c r="I12" s="111">
        <v>297</v>
      </c>
      <c r="J12" s="116">
        <v>0.25</v>
      </c>
      <c r="K12" s="111">
        <v>316</v>
      </c>
      <c r="L12" s="93">
        <f t="shared" si="1"/>
        <v>0.2698548249359522</v>
      </c>
    </row>
    <row r="13" spans="1:12" ht="21" customHeight="1" x14ac:dyDescent="0.3">
      <c r="A13" s="489" t="s">
        <v>66</v>
      </c>
      <c r="B13" s="490"/>
      <c r="C13" s="127">
        <v>240</v>
      </c>
      <c r="D13" s="125">
        <v>0.22</v>
      </c>
      <c r="E13" s="127">
        <v>258</v>
      </c>
      <c r="F13" s="125">
        <v>0.22</v>
      </c>
      <c r="G13" s="374">
        <v>274</v>
      </c>
      <c r="H13" s="125">
        <v>0.24</v>
      </c>
      <c r="I13" s="374">
        <v>282</v>
      </c>
      <c r="J13" s="125">
        <v>0.24</v>
      </c>
      <c r="K13" s="110">
        <v>292</v>
      </c>
      <c r="L13" s="107">
        <f t="shared" si="1"/>
        <v>0.24935952177625961</v>
      </c>
    </row>
    <row r="14" spans="1:12" ht="21" customHeight="1" x14ac:dyDescent="0.3">
      <c r="A14" s="487" t="s">
        <v>67</v>
      </c>
      <c r="B14" s="488"/>
      <c r="C14" s="120">
        <v>1197</v>
      </c>
      <c r="D14" s="121">
        <v>1</v>
      </c>
      <c r="E14" s="120">
        <v>1188</v>
      </c>
      <c r="F14" s="121">
        <v>1.01</v>
      </c>
      <c r="G14" s="120">
        <v>1150</v>
      </c>
      <c r="H14" s="122">
        <v>1</v>
      </c>
      <c r="I14" s="114">
        <v>1179</v>
      </c>
      <c r="J14" s="121">
        <v>1</v>
      </c>
      <c r="K14" s="114">
        <f>SUM(K11:K13)</f>
        <v>1171</v>
      </c>
      <c r="L14" s="123">
        <f>K14/$K$4</f>
        <v>1</v>
      </c>
    </row>
  </sheetData>
  <mergeCells count="12">
    <mergeCell ref="A1:J1"/>
    <mergeCell ref="A2:B2"/>
    <mergeCell ref="A3:B3"/>
    <mergeCell ref="A4:B4"/>
    <mergeCell ref="A14:B14"/>
    <mergeCell ref="A8:B8"/>
    <mergeCell ref="A9:B9"/>
    <mergeCell ref="A11:B11"/>
    <mergeCell ref="A12:B12"/>
    <mergeCell ref="A13:B13"/>
    <mergeCell ref="A6:B6"/>
    <mergeCell ref="A7:B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20F81-A691-4220-B4FA-6237B492774C}">
  <dimension ref="A1:L15"/>
  <sheetViews>
    <sheetView workbookViewId="0">
      <selection activeCell="L4" sqref="C3:L4"/>
    </sheetView>
  </sheetViews>
  <sheetFormatPr defaultRowHeight="14.4" x14ac:dyDescent="0.3"/>
  <cols>
    <col min="1" max="12" width="18.6640625" customWidth="1"/>
  </cols>
  <sheetData>
    <row r="1" spans="1:12" ht="30" customHeight="1" x14ac:dyDescent="0.3">
      <c r="A1" s="428" t="s">
        <v>160</v>
      </c>
      <c r="B1" s="428"/>
      <c r="C1" s="428"/>
      <c r="D1" s="428"/>
      <c r="E1" s="428"/>
      <c r="F1" s="428"/>
      <c r="G1" s="428"/>
      <c r="H1" s="428"/>
      <c r="I1" s="428"/>
      <c r="J1" s="428"/>
    </row>
    <row r="2" spans="1:12" ht="21" customHeight="1" x14ac:dyDescent="0.3">
      <c r="A2" s="436"/>
      <c r="B2" s="430"/>
      <c r="C2" s="387">
        <v>2017</v>
      </c>
      <c r="D2" s="388"/>
      <c r="E2" s="387">
        <v>2018</v>
      </c>
      <c r="F2" s="388"/>
      <c r="G2" s="387">
        <v>2019</v>
      </c>
      <c r="H2" s="388"/>
      <c r="I2" s="387">
        <v>2020</v>
      </c>
      <c r="J2" s="388"/>
      <c r="K2" s="387">
        <v>2021</v>
      </c>
      <c r="L2" s="388"/>
    </row>
    <row r="3" spans="1:12" ht="21" customHeight="1" x14ac:dyDescent="0.3">
      <c r="A3" s="437"/>
      <c r="B3" s="438"/>
      <c r="C3" s="311" t="s">
        <v>70</v>
      </c>
      <c r="D3" s="68" t="s">
        <v>71</v>
      </c>
      <c r="E3" s="311" t="s">
        <v>70</v>
      </c>
      <c r="F3" s="68" t="s">
        <v>71</v>
      </c>
      <c r="G3" s="311" t="s">
        <v>70</v>
      </c>
      <c r="H3" s="68" t="s">
        <v>71</v>
      </c>
      <c r="I3" s="311" t="s">
        <v>70</v>
      </c>
      <c r="J3" s="68" t="s">
        <v>71</v>
      </c>
      <c r="K3" s="359" t="s">
        <v>70</v>
      </c>
      <c r="L3" s="42" t="s">
        <v>71</v>
      </c>
    </row>
    <row r="4" spans="1:12" ht="21" customHeight="1" x14ac:dyDescent="0.3">
      <c r="A4" s="439" t="s">
        <v>69</v>
      </c>
      <c r="B4" s="440"/>
      <c r="C4" s="382">
        <v>1197</v>
      </c>
      <c r="D4" s="383"/>
      <c r="E4" s="382">
        <v>1188</v>
      </c>
      <c r="F4" s="383"/>
      <c r="G4" s="382">
        <v>1150</v>
      </c>
      <c r="H4" s="383"/>
      <c r="I4" s="382">
        <v>1179</v>
      </c>
      <c r="J4" s="383"/>
      <c r="K4" s="382">
        <v>1171</v>
      </c>
      <c r="L4" s="394"/>
    </row>
    <row r="5" spans="1:12" ht="63" customHeight="1" x14ac:dyDescent="0.3">
      <c r="A5" s="495" t="s">
        <v>93</v>
      </c>
      <c r="B5" s="496"/>
      <c r="C5" s="135">
        <v>118</v>
      </c>
      <c r="D5" s="134">
        <v>0.1</v>
      </c>
      <c r="E5" s="135">
        <v>114</v>
      </c>
      <c r="F5" s="134">
        <v>0.1</v>
      </c>
      <c r="G5" s="136">
        <v>113</v>
      </c>
      <c r="H5" s="134">
        <v>0.1</v>
      </c>
      <c r="I5" s="136">
        <v>130</v>
      </c>
      <c r="J5" s="134">
        <v>0.11</v>
      </c>
      <c r="K5" s="136">
        <v>132</v>
      </c>
      <c r="L5" s="137">
        <f>K5/$K$4</f>
        <v>0.11272416737830913</v>
      </c>
    </row>
    <row r="6" spans="1:12" ht="63" customHeight="1" x14ac:dyDescent="0.3">
      <c r="A6" s="442" t="s">
        <v>94</v>
      </c>
      <c r="B6" s="443"/>
      <c r="C6" s="258">
        <v>23</v>
      </c>
      <c r="D6" s="116">
        <v>0.2</v>
      </c>
      <c r="E6" s="258">
        <v>14</v>
      </c>
      <c r="F6" s="390">
        <v>0.1</v>
      </c>
      <c r="G6" s="391">
        <v>13</v>
      </c>
      <c r="H6" s="390">
        <v>0.1</v>
      </c>
      <c r="I6" s="391">
        <v>30</v>
      </c>
      <c r="J6" s="390">
        <v>0.18</v>
      </c>
      <c r="K6" s="391">
        <v>18</v>
      </c>
      <c r="L6" s="392">
        <v>0.14000000000000001</v>
      </c>
    </row>
    <row r="7" spans="1:12" ht="110.1" customHeight="1" x14ac:dyDescent="0.3">
      <c r="A7" s="495" t="s">
        <v>95</v>
      </c>
      <c r="B7" s="497"/>
      <c r="C7" s="128">
        <v>14</v>
      </c>
      <c r="D7" s="134">
        <v>0.61</v>
      </c>
      <c r="E7" s="128">
        <v>11</v>
      </c>
      <c r="F7" s="134">
        <v>0.79</v>
      </c>
      <c r="G7" s="136">
        <v>11</v>
      </c>
      <c r="H7" s="134">
        <v>0.85</v>
      </c>
      <c r="I7" s="136">
        <v>74</v>
      </c>
      <c r="J7" s="134">
        <v>0.56999999999999995</v>
      </c>
      <c r="K7" s="136">
        <v>11</v>
      </c>
      <c r="L7" s="137">
        <v>0.61</v>
      </c>
    </row>
    <row r="8" spans="1:12" ht="80.099999999999994" customHeight="1" x14ac:dyDescent="0.3">
      <c r="A8" s="498" t="s">
        <v>96</v>
      </c>
      <c r="B8" s="499"/>
      <c r="C8" s="130">
        <v>115</v>
      </c>
      <c r="D8" s="131">
        <v>0.97</v>
      </c>
      <c r="E8" s="130">
        <v>111</v>
      </c>
      <c r="F8" s="131">
        <v>0.97</v>
      </c>
      <c r="G8" s="130">
        <v>110</v>
      </c>
      <c r="H8" s="132">
        <v>0.97</v>
      </c>
      <c r="I8" s="130">
        <v>127</v>
      </c>
      <c r="J8" s="132">
        <v>0.98</v>
      </c>
      <c r="K8" s="130">
        <v>126</v>
      </c>
      <c r="L8" s="133">
        <v>0.95</v>
      </c>
    </row>
    <row r="14" spans="1:12" x14ac:dyDescent="0.3">
      <c r="I14" s="8"/>
      <c r="J14" s="8"/>
    </row>
    <row r="15" spans="1:12" x14ac:dyDescent="0.3">
      <c r="K15" s="8"/>
    </row>
  </sheetData>
  <mergeCells count="8">
    <mergeCell ref="A6:B6"/>
    <mergeCell ref="A7:B7"/>
    <mergeCell ref="A8:B8"/>
    <mergeCell ref="A1:J1"/>
    <mergeCell ref="A2:B2"/>
    <mergeCell ref="A3:B3"/>
    <mergeCell ref="A4:B4"/>
    <mergeCell ref="A5:B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0A792-E949-4775-A6FA-3E2D1B9B8C3F}">
  <dimension ref="A1:L56"/>
  <sheetViews>
    <sheetView topLeftCell="A34" workbookViewId="0">
      <selection activeCell="L33" sqref="C31:L33"/>
    </sheetView>
  </sheetViews>
  <sheetFormatPr defaultColWidth="8.88671875" defaultRowHeight="14.4" x14ac:dyDescent="0.3"/>
  <cols>
    <col min="1" max="12" width="18.6640625" style="9" customWidth="1"/>
    <col min="13" max="16384" width="8.88671875" style="9"/>
  </cols>
  <sheetData>
    <row r="1" spans="1:12" ht="30" customHeight="1" x14ac:dyDescent="0.3">
      <c r="A1" s="428" t="s">
        <v>97</v>
      </c>
      <c r="B1" s="428"/>
      <c r="C1" s="428"/>
      <c r="D1" s="428"/>
      <c r="E1" s="428"/>
      <c r="F1" s="428"/>
      <c r="G1" s="428"/>
      <c r="H1" s="428"/>
      <c r="I1" s="428"/>
      <c r="J1" s="428"/>
    </row>
    <row r="2" spans="1:12" ht="21" customHeight="1" x14ac:dyDescent="0.3">
      <c r="A2" s="436"/>
      <c r="B2" s="430"/>
      <c r="C2" s="387">
        <v>2017</v>
      </c>
      <c r="D2" s="388"/>
      <c r="E2" s="387">
        <v>2018</v>
      </c>
      <c r="F2" s="388"/>
      <c r="G2" s="387">
        <v>2019</v>
      </c>
      <c r="H2" s="388"/>
      <c r="I2" s="387">
        <v>2020</v>
      </c>
      <c r="J2" s="388"/>
      <c r="K2" s="387">
        <v>2021</v>
      </c>
      <c r="L2" s="389"/>
    </row>
    <row r="3" spans="1:12" ht="21" customHeight="1" x14ac:dyDescent="0.3">
      <c r="A3" s="485"/>
      <c r="B3" s="504"/>
      <c r="C3" s="311" t="s">
        <v>70</v>
      </c>
      <c r="D3" s="68" t="s">
        <v>71</v>
      </c>
      <c r="E3" s="311" t="s">
        <v>70</v>
      </c>
      <c r="F3" s="68" t="s">
        <v>71</v>
      </c>
      <c r="G3" s="311" t="s">
        <v>70</v>
      </c>
      <c r="H3" s="68" t="s">
        <v>71</v>
      </c>
      <c r="I3" s="311" t="s">
        <v>70</v>
      </c>
      <c r="J3" s="68" t="s">
        <v>71</v>
      </c>
      <c r="K3" s="359" t="s">
        <v>70</v>
      </c>
      <c r="L3" s="42" t="s">
        <v>71</v>
      </c>
    </row>
    <row r="4" spans="1:12" ht="21" customHeight="1" x14ac:dyDescent="0.3">
      <c r="A4" s="439" t="s">
        <v>69</v>
      </c>
      <c r="B4" s="502"/>
      <c r="C4" s="382">
        <v>1197</v>
      </c>
      <c r="D4" s="383"/>
      <c r="E4" s="382">
        <v>1188</v>
      </c>
      <c r="F4" s="383"/>
      <c r="G4" s="382">
        <v>1150</v>
      </c>
      <c r="H4" s="383"/>
      <c r="I4" s="382">
        <v>1179</v>
      </c>
      <c r="J4" s="383"/>
      <c r="K4" s="382">
        <v>1171</v>
      </c>
      <c r="L4" s="394"/>
    </row>
    <row r="5" spans="1:12" ht="42" customHeight="1" x14ac:dyDescent="0.3">
      <c r="A5" s="446" t="s">
        <v>98</v>
      </c>
      <c r="B5" s="447"/>
      <c r="C5" s="375">
        <v>346</v>
      </c>
      <c r="D5" s="125">
        <v>0.28999999999999998</v>
      </c>
      <c r="E5" s="375">
        <v>342</v>
      </c>
      <c r="F5" s="125">
        <v>0.28999999999999998</v>
      </c>
      <c r="G5" s="375">
        <v>334</v>
      </c>
      <c r="H5" s="125">
        <v>0.28999999999999998</v>
      </c>
      <c r="I5" s="375">
        <v>336</v>
      </c>
      <c r="J5" s="125">
        <v>0.28000000000000003</v>
      </c>
      <c r="K5" s="375">
        <v>466</v>
      </c>
      <c r="L5" s="107">
        <f>K5/$K$4</f>
        <v>0.39795046968403075</v>
      </c>
    </row>
    <row r="6" spans="1:12" ht="63" customHeight="1" x14ac:dyDescent="0.3">
      <c r="A6" s="442" t="s">
        <v>99</v>
      </c>
      <c r="B6" s="443"/>
      <c r="C6" s="258">
        <v>97</v>
      </c>
      <c r="D6" s="116">
        <v>0.08</v>
      </c>
      <c r="E6" s="258">
        <v>107</v>
      </c>
      <c r="F6" s="116">
        <v>0.09</v>
      </c>
      <c r="G6" s="258">
        <v>101</v>
      </c>
      <c r="H6" s="116">
        <v>0.09</v>
      </c>
      <c r="I6" s="258">
        <v>172</v>
      </c>
      <c r="J6" s="116">
        <f>I6/I4</f>
        <v>0.1458863443596268</v>
      </c>
      <c r="K6" s="258">
        <v>160</v>
      </c>
      <c r="L6" s="93">
        <f t="shared" ref="L6:L11" si="0">K6/$K$4</f>
        <v>0.13663535439795046</v>
      </c>
    </row>
    <row r="7" spans="1:12" ht="75" customHeight="1" x14ac:dyDescent="0.3">
      <c r="A7" s="446" t="s">
        <v>100</v>
      </c>
      <c r="B7" s="447"/>
      <c r="C7" s="143">
        <v>44</v>
      </c>
      <c r="D7" s="126">
        <v>0.04</v>
      </c>
      <c r="E7" s="143">
        <v>38</v>
      </c>
      <c r="F7" s="126">
        <v>0.03</v>
      </c>
      <c r="G7" s="143">
        <v>38</v>
      </c>
      <c r="H7" s="80">
        <v>0.03</v>
      </c>
      <c r="I7" s="143">
        <v>35</v>
      </c>
      <c r="J7" s="80">
        <v>0.03</v>
      </c>
      <c r="K7" s="143">
        <v>28</v>
      </c>
      <c r="L7" s="81">
        <f t="shared" si="0"/>
        <v>2.3911187019641331E-2</v>
      </c>
    </row>
    <row r="8" spans="1:12" ht="110.1" customHeight="1" x14ac:dyDescent="0.3">
      <c r="A8" s="442" t="s">
        <v>101</v>
      </c>
      <c r="B8" s="443"/>
      <c r="C8" s="258">
        <v>64</v>
      </c>
      <c r="D8" s="116">
        <v>0.05</v>
      </c>
      <c r="E8" s="258">
        <v>58</v>
      </c>
      <c r="F8" s="116">
        <v>0.05</v>
      </c>
      <c r="G8" s="258">
        <v>61</v>
      </c>
      <c r="H8" s="116">
        <v>0.05</v>
      </c>
      <c r="I8" s="258">
        <v>62</v>
      </c>
      <c r="J8" s="116">
        <v>0.05</v>
      </c>
      <c r="K8" s="258">
        <v>57</v>
      </c>
      <c r="L8" s="93">
        <f t="shared" si="0"/>
        <v>4.8676345004269858E-2</v>
      </c>
    </row>
    <row r="9" spans="1:12" ht="95.1" customHeight="1" x14ac:dyDescent="0.3">
      <c r="A9" s="446" t="s">
        <v>102</v>
      </c>
      <c r="B9" s="447"/>
      <c r="C9" s="375">
        <v>50</v>
      </c>
      <c r="D9" s="125">
        <v>0.04</v>
      </c>
      <c r="E9" s="375">
        <v>49</v>
      </c>
      <c r="F9" s="125">
        <v>0.04</v>
      </c>
      <c r="G9" s="375">
        <v>51</v>
      </c>
      <c r="H9" s="125">
        <v>0.04</v>
      </c>
      <c r="I9" s="375">
        <v>62</v>
      </c>
      <c r="J9" s="125">
        <v>0.05</v>
      </c>
      <c r="K9" s="375">
        <v>73</v>
      </c>
      <c r="L9" s="107">
        <f t="shared" si="0"/>
        <v>6.2339880444064903E-2</v>
      </c>
    </row>
    <row r="10" spans="1:12" ht="95.1" customHeight="1" x14ac:dyDescent="0.3">
      <c r="A10" s="442" t="s">
        <v>103</v>
      </c>
      <c r="B10" s="503"/>
      <c r="C10" s="87">
        <v>270</v>
      </c>
      <c r="D10" s="116">
        <v>0.23</v>
      </c>
      <c r="E10" s="87">
        <v>246</v>
      </c>
      <c r="F10" s="116">
        <v>0.21</v>
      </c>
      <c r="G10" s="258">
        <v>237</v>
      </c>
      <c r="H10" s="116">
        <v>0.2</v>
      </c>
      <c r="I10" s="258">
        <v>237</v>
      </c>
      <c r="J10" s="116">
        <v>0.2</v>
      </c>
      <c r="K10" s="258">
        <v>225</v>
      </c>
      <c r="L10" s="93">
        <f t="shared" si="0"/>
        <v>0.19214346712211786</v>
      </c>
    </row>
    <row r="11" spans="1:12" ht="42" customHeight="1" x14ac:dyDescent="0.3">
      <c r="A11" s="444" t="s">
        <v>104</v>
      </c>
      <c r="B11" s="445"/>
      <c r="C11" s="149">
        <v>403</v>
      </c>
      <c r="D11" s="150">
        <v>0.34</v>
      </c>
      <c r="E11" s="149">
        <v>293</v>
      </c>
      <c r="F11" s="150">
        <v>0.25</v>
      </c>
      <c r="G11" s="151">
        <v>254</v>
      </c>
      <c r="H11" s="150">
        <v>0.21</v>
      </c>
      <c r="I11" s="151">
        <v>276</v>
      </c>
      <c r="J11" s="150">
        <v>0.23</v>
      </c>
      <c r="K11" s="151">
        <v>267</v>
      </c>
      <c r="L11" s="152">
        <f t="shared" si="0"/>
        <v>0.22801024765157984</v>
      </c>
    </row>
    <row r="12" spans="1:12" ht="21" customHeight="1" x14ac:dyDescent="0.3">
      <c r="A12" s="223"/>
      <c r="B12" s="223"/>
      <c r="C12" s="268"/>
      <c r="D12" s="80"/>
      <c r="E12" s="224"/>
      <c r="F12" s="80"/>
      <c r="G12" s="224"/>
      <c r="H12" s="80"/>
      <c r="I12" s="224"/>
      <c r="J12" s="80"/>
    </row>
    <row r="13" spans="1:12" ht="21" customHeight="1" x14ac:dyDescent="0.3">
      <c r="A13" s="223"/>
      <c r="B13" s="223"/>
      <c r="C13" s="268"/>
      <c r="D13" s="80"/>
      <c r="E13" s="224"/>
      <c r="F13" s="80"/>
      <c r="G13" s="224"/>
      <c r="H13" s="80"/>
      <c r="I13" s="224"/>
      <c r="J13" s="80"/>
    </row>
    <row r="14" spans="1:12" ht="30" customHeight="1" x14ac:dyDescent="0.3">
      <c r="A14" s="428" t="s">
        <v>105</v>
      </c>
      <c r="B14" s="428"/>
      <c r="C14" s="428"/>
      <c r="D14" s="428"/>
      <c r="E14" s="428"/>
      <c r="F14" s="428"/>
      <c r="G14" s="428"/>
      <c r="H14" s="428"/>
      <c r="I14" s="428"/>
      <c r="J14" s="428"/>
    </row>
    <row r="15" spans="1:12" ht="21" customHeight="1" x14ac:dyDescent="0.3">
      <c r="A15" s="436"/>
      <c r="B15" s="430"/>
      <c r="C15" s="387">
        <v>2017</v>
      </c>
      <c r="D15" s="388"/>
      <c r="E15" s="387">
        <v>2018</v>
      </c>
      <c r="F15" s="388"/>
      <c r="G15" s="387">
        <v>2019</v>
      </c>
      <c r="H15" s="388"/>
      <c r="I15" s="387">
        <v>2020</v>
      </c>
      <c r="J15" s="388"/>
      <c r="K15" s="387">
        <v>2021</v>
      </c>
      <c r="L15" s="389"/>
    </row>
    <row r="16" spans="1:12" ht="21" customHeight="1" x14ac:dyDescent="0.3">
      <c r="A16" s="437"/>
      <c r="B16" s="438"/>
      <c r="C16" s="311" t="s">
        <v>70</v>
      </c>
      <c r="D16" s="68" t="s">
        <v>71</v>
      </c>
      <c r="E16" s="311" t="s">
        <v>70</v>
      </c>
      <c r="F16" s="68" t="s">
        <v>71</v>
      </c>
      <c r="G16" s="311" t="s">
        <v>70</v>
      </c>
      <c r="H16" s="68" t="s">
        <v>71</v>
      </c>
      <c r="I16" s="311" t="s">
        <v>70</v>
      </c>
      <c r="J16" s="68" t="s">
        <v>71</v>
      </c>
      <c r="K16" s="359" t="s">
        <v>70</v>
      </c>
      <c r="L16" s="42" t="s">
        <v>71</v>
      </c>
    </row>
    <row r="17" spans="1:12" ht="21" customHeight="1" x14ac:dyDescent="0.3">
      <c r="A17" s="439" t="s">
        <v>106</v>
      </c>
      <c r="B17" s="440"/>
      <c r="C17" s="395">
        <v>134</v>
      </c>
      <c r="D17" s="383"/>
      <c r="E17" s="395">
        <v>118</v>
      </c>
      <c r="F17" s="383"/>
      <c r="G17" s="395">
        <v>100</v>
      </c>
      <c r="H17" s="396"/>
      <c r="I17" s="395">
        <v>81</v>
      </c>
      <c r="J17" s="396"/>
      <c r="K17" s="395">
        <v>46</v>
      </c>
      <c r="L17" s="394"/>
    </row>
    <row r="18" spans="1:12" ht="21" customHeight="1" x14ac:dyDescent="0.3">
      <c r="A18" s="384" t="s">
        <v>107</v>
      </c>
      <c r="B18" s="385"/>
      <c r="C18" s="385"/>
      <c r="D18" s="385"/>
      <c r="E18" s="385"/>
      <c r="F18" s="385"/>
      <c r="G18" s="385"/>
      <c r="H18" s="385"/>
      <c r="I18" s="385"/>
      <c r="J18" s="385"/>
      <c r="K18" s="385"/>
      <c r="L18" s="386"/>
    </row>
    <row r="19" spans="1:12" ht="21" customHeight="1" x14ac:dyDescent="0.3">
      <c r="A19" s="446" t="s">
        <v>108</v>
      </c>
      <c r="B19" s="447"/>
      <c r="C19" s="375">
        <v>58</v>
      </c>
      <c r="D19" s="125">
        <v>0.43</v>
      </c>
      <c r="E19" s="375">
        <v>52</v>
      </c>
      <c r="F19" s="125">
        <v>0.44</v>
      </c>
      <c r="G19" s="375">
        <v>48</v>
      </c>
      <c r="H19" s="125">
        <v>0.48</v>
      </c>
      <c r="I19" s="375">
        <v>33</v>
      </c>
      <c r="J19" s="125">
        <v>0.41</v>
      </c>
      <c r="K19" s="375">
        <v>28</v>
      </c>
      <c r="L19" s="107">
        <f>K19/$K$17</f>
        <v>0.60869565217391308</v>
      </c>
    </row>
    <row r="20" spans="1:12" ht="21" customHeight="1" x14ac:dyDescent="0.3">
      <c r="A20" s="442" t="s">
        <v>66</v>
      </c>
      <c r="B20" s="443"/>
      <c r="C20" s="258">
        <v>44</v>
      </c>
      <c r="D20" s="116">
        <v>0.33</v>
      </c>
      <c r="E20" s="258">
        <v>44</v>
      </c>
      <c r="F20" s="116">
        <v>0.38</v>
      </c>
      <c r="G20" s="258">
        <v>36</v>
      </c>
      <c r="H20" s="116">
        <v>0.36</v>
      </c>
      <c r="I20" s="258">
        <v>35</v>
      </c>
      <c r="J20" s="116">
        <v>0.43</v>
      </c>
      <c r="K20" s="258">
        <v>7</v>
      </c>
      <c r="L20" s="93">
        <f t="shared" ref="L20:L26" si="1">K20/$K$17</f>
        <v>0.15217391304347827</v>
      </c>
    </row>
    <row r="21" spans="1:12" ht="21" customHeight="1" x14ac:dyDescent="0.3">
      <c r="A21" s="446" t="s">
        <v>109</v>
      </c>
      <c r="B21" s="447"/>
      <c r="C21" s="375">
        <v>13</v>
      </c>
      <c r="D21" s="125">
        <v>0.1</v>
      </c>
      <c r="E21" s="375">
        <v>9</v>
      </c>
      <c r="F21" s="125">
        <v>0.08</v>
      </c>
      <c r="G21" s="375">
        <v>9</v>
      </c>
      <c r="H21" s="125">
        <v>0.09</v>
      </c>
      <c r="I21" s="375">
        <v>8</v>
      </c>
      <c r="J21" s="125">
        <v>0.1</v>
      </c>
      <c r="K21" s="375">
        <v>4</v>
      </c>
      <c r="L21" s="107">
        <f t="shared" si="1"/>
        <v>8.6956521739130432E-2</v>
      </c>
    </row>
    <row r="22" spans="1:12" ht="21" customHeight="1" x14ac:dyDescent="0.3">
      <c r="A22" s="442" t="s">
        <v>110</v>
      </c>
      <c r="B22" s="443"/>
      <c r="C22" s="96">
        <v>5</v>
      </c>
      <c r="D22" s="141">
        <v>0.04</v>
      </c>
      <c r="E22" s="96">
        <v>4</v>
      </c>
      <c r="F22" s="141">
        <v>0.03</v>
      </c>
      <c r="G22" s="258">
        <v>3</v>
      </c>
      <c r="H22" s="116">
        <v>0.03</v>
      </c>
      <c r="I22" s="258">
        <v>1</v>
      </c>
      <c r="J22" s="116">
        <v>0.01</v>
      </c>
      <c r="K22" s="258">
        <v>6</v>
      </c>
      <c r="L22" s="93">
        <f t="shared" si="1"/>
        <v>0.13043478260869565</v>
      </c>
    </row>
    <row r="23" spans="1:12" ht="21" customHeight="1" x14ac:dyDescent="0.3">
      <c r="A23" s="446" t="s">
        <v>111</v>
      </c>
      <c r="B23" s="447"/>
      <c r="C23" s="375">
        <v>4</v>
      </c>
      <c r="D23" s="148">
        <v>0.03</v>
      </c>
      <c r="E23" s="375">
        <v>4</v>
      </c>
      <c r="F23" s="148">
        <v>0.03</v>
      </c>
      <c r="G23" s="375">
        <v>1</v>
      </c>
      <c r="H23" s="125">
        <v>0.01</v>
      </c>
      <c r="I23" s="375">
        <v>3</v>
      </c>
      <c r="J23" s="125">
        <v>0.04</v>
      </c>
      <c r="K23" s="375">
        <v>1</v>
      </c>
      <c r="L23" s="107">
        <f t="shared" si="1"/>
        <v>2.1739130434782608E-2</v>
      </c>
    </row>
    <row r="24" spans="1:12" ht="21" customHeight="1" x14ac:dyDescent="0.3">
      <c r="A24" s="442" t="s">
        <v>112</v>
      </c>
      <c r="B24" s="503"/>
      <c r="C24" s="87">
        <v>8</v>
      </c>
      <c r="D24" s="116">
        <v>0.06</v>
      </c>
      <c r="E24" s="87">
        <v>3</v>
      </c>
      <c r="F24" s="116">
        <v>0.03</v>
      </c>
      <c r="G24" s="258">
        <v>2</v>
      </c>
      <c r="H24" s="119">
        <v>0.02</v>
      </c>
      <c r="I24" s="258">
        <v>0</v>
      </c>
      <c r="J24" s="119">
        <v>0</v>
      </c>
      <c r="K24" s="258">
        <v>0</v>
      </c>
      <c r="L24" s="93">
        <f t="shared" si="1"/>
        <v>0</v>
      </c>
    </row>
    <row r="25" spans="1:12" ht="21" customHeight="1" x14ac:dyDescent="0.3">
      <c r="A25" s="446" t="s">
        <v>113</v>
      </c>
      <c r="B25" s="447"/>
      <c r="C25" s="375">
        <v>1</v>
      </c>
      <c r="D25" s="125">
        <v>0.01</v>
      </c>
      <c r="E25" s="375">
        <v>1</v>
      </c>
      <c r="F25" s="125">
        <v>0.01</v>
      </c>
      <c r="G25" s="375">
        <v>1</v>
      </c>
      <c r="H25" s="126">
        <v>0.01</v>
      </c>
      <c r="I25" s="375">
        <v>1</v>
      </c>
      <c r="J25" s="126">
        <v>0.01</v>
      </c>
      <c r="K25" s="375">
        <v>0</v>
      </c>
      <c r="L25" s="107">
        <f t="shared" si="1"/>
        <v>0</v>
      </c>
    </row>
    <row r="26" spans="1:12" ht="21" customHeight="1" x14ac:dyDescent="0.3">
      <c r="A26" s="442" t="s">
        <v>114</v>
      </c>
      <c r="B26" s="443"/>
      <c r="C26" s="96">
        <v>1</v>
      </c>
      <c r="D26" s="116">
        <v>0.01</v>
      </c>
      <c r="E26" s="96">
        <v>1</v>
      </c>
      <c r="F26" s="116">
        <v>0.01</v>
      </c>
      <c r="G26" s="258">
        <v>0</v>
      </c>
      <c r="H26" s="116">
        <v>0</v>
      </c>
      <c r="I26" s="258">
        <v>0</v>
      </c>
      <c r="J26" s="116">
        <v>0</v>
      </c>
      <c r="K26" s="258">
        <v>0</v>
      </c>
      <c r="L26" s="93">
        <f t="shared" si="1"/>
        <v>0</v>
      </c>
    </row>
    <row r="27" spans="1:12" ht="21" customHeight="1" x14ac:dyDescent="0.3">
      <c r="A27" s="500" t="s">
        <v>67</v>
      </c>
      <c r="B27" s="501"/>
      <c r="C27" s="138">
        <v>118</v>
      </c>
      <c r="D27" s="122">
        <v>1.01</v>
      </c>
      <c r="E27" s="138">
        <v>118</v>
      </c>
      <c r="F27" s="122">
        <v>1.01</v>
      </c>
      <c r="G27" s="138">
        <v>100</v>
      </c>
      <c r="H27" s="121">
        <v>1</v>
      </c>
      <c r="I27" s="138">
        <v>81</v>
      </c>
      <c r="J27" s="121">
        <v>1</v>
      </c>
      <c r="K27" s="138">
        <f>SUM(K19:K26)</f>
        <v>46</v>
      </c>
      <c r="L27" s="123">
        <f>SUM(L19:L26)</f>
        <v>1</v>
      </c>
    </row>
    <row r="28" spans="1:12" ht="21" customHeight="1" x14ac:dyDescent="0.3">
      <c r="A28" s="223"/>
      <c r="B28" s="223"/>
      <c r="C28" s="268"/>
      <c r="D28" s="80"/>
      <c r="E28" s="224"/>
      <c r="F28" s="80"/>
      <c r="G28" s="224"/>
      <c r="H28" s="80"/>
      <c r="I28" s="224"/>
      <c r="J28" s="80"/>
    </row>
    <row r="29" spans="1:12" ht="21" customHeight="1" x14ac:dyDescent="0.3">
      <c r="A29" s="223"/>
      <c r="B29" s="223"/>
      <c r="C29" s="268"/>
      <c r="D29" s="80"/>
      <c r="E29" s="224"/>
      <c r="F29" s="80"/>
      <c r="G29" s="224"/>
      <c r="H29" s="80"/>
      <c r="I29" s="224"/>
      <c r="J29" s="80"/>
    </row>
    <row r="30" spans="1:12" ht="30" customHeight="1" x14ac:dyDescent="0.3">
      <c r="A30" s="428" t="s">
        <v>115</v>
      </c>
      <c r="B30" s="428"/>
      <c r="C30" s="428"/>
      <c r="D30" s="428"/>
      <c r="E30" s="428"/>
      <c r="F30" s="428"/>
      <c r="G30" s="428"/>
      <c r="H30" s="428"/>
      <c r="I30" s="428"/>
      <c r="J30" s="428"/>
    </row>
    <row r="31" spans="1:12" ht="21" customHeight="1" x14ac:dyDescent="0.3">
      <c r="A31" s="436"/>
      <c r="B31" s="430"/>
      <c r="C31" s="387">
        <v>2017</v>
      </c>
      <c r="D31" s="388"/>
      <c r="E31" s="387">
        <v>2018</v>
      </c>
      <c r="F31" s="388"/>
      <c r="G31" s="387">
        <v>2019</v>
      </c>
      <c r="H31" s="388"/>
      <c r="I31" s="387">
        <v>2020</v>
      </c>
      <c r="J31" s="388"/>
      <c r="K31" s="387">
        <v>2021</v>
      </c>
      <c r="L31" s="389"/>
    </row>
    <row r="32" spans="1:12" ht="21" customHeight="1" x14ac:dyDescent="0.3">
      <c r="A32" s="437"/>
      <c r="B32" s="438"/>
      <c r="C32" s="311" t="s">
        <v>70</v>
      </c>
      <c r="D32" s="68" t="s">
        <v>71</v>
      </c>
      <c r="E32" s="311" t="s">
        <v>70</v>
      </c>
      <c r="F32" s="68" t="s">
        <v>71</v>
      </c>
      <c r="G32" s="311" t="s">
        <v>70</v>
      </c>
      <c r="H32" s="68" t="s">
        <v>71</v>
      </c>
      <c r="I32" s="311" t="s">
        <v>70</v>
      </c>
      <c r="J32" s="68" t="s">
        <v>71</v>
      </c>
      <c r="K32" s="359" t="s">
        <v>70</v>
      </c>
      <c r="L32" s="42" t="s">
        <v>71</v>
      </c>
    </row>
    <row r="33" spans="1:12" ht="21" customHeight="1" x14ac:dyDescent="0.3">
      <c r="A33" s="439" t="s">
        <v>69</v>
      </c>
      <c r="B33" s="502"/>
      <c r="C33" s="382">
        <v>1197</v>
      </c>
      <c r="D33" s="383"/>
      <c r="E33" s="382">
        <v>1188</v>
      </c>
      <c r="F33" s="383"/>
      <c r="G33" s="382">
        <v>1150</v>
      </c>
      <c r="H33" s="383"/>
      <c r="I33" s="382">
        <v>1179</v>
      </c>
      <c r="J33" s="383"/>
      <c r="K33" s="382">
        <v>1171</v>
      </c>
      <c r="L33" s="394"/>
    </row>
    <row r="34" spans="1:12" ht="21" customHeight="1" x14ac:dyDescent="0.3">
      <c r="A34" s="384" t="s">
        <v>116</v>
      </c>
      <c r="B34" s="385"/>
      <c r="C34" s="385"/>
      <c r="D34" s="385"/>
      <c r="E34" s="385"/>
      <c r="F34" s="385"/>
      <c r="G34" s="385"/>
      <c r="H34" s="385"/>
      <c r="I34" s="385"/>
      <c r="J34" s="385"/>
      <c r="K34" s="385"/>
      <c r="L34" s="386"/>
    </row>
    <row r="35" spans="1:12" ht="21" customHeight="1" x14ac:dyDescent="0.3">
      <c r="A35" s="446" t="s">
        <v>117</v>
      </c>
      <c r="B35" s="505"/>
      <c r="C35" s="376">
        <v>19</v>
      </c>
      <c r="D35" s="80">
        <v>0.02</v>
      </c>
      <c r="E35" s="376">
        <v>20</v>
      </c>
      <c r="F35" s="80">
        <v>0.02</v>
      </c>
      <c r="G35" s="143">
        <v>19</v>
      </c>
      <c r="H35" s="126">
        <v>0.02</v>
      </c>
      <c r="I35" s="143">
        <v>23</v>
      </c>
      <c r="J35" s="80">
        <v>0.02</v>
      </c>
      <c r="K35" s="143">
        <v>27</v>
      </c>
      <c r="L35" s="81">
        <f>K35/$K$33</f>
        <v>2.3057216054654141E-2</v>
      </c>
    </row>
    <row r="36" spans="1:12" s="153" customFormat="1" ht="21" customHeight="1" x14ac:dyDescent="0.3">
      <c r="A36" s="442" t="s">
        <v>118</v>
      </c>
      <c r="B36" s="443"/>
      <c r="C36" s="258">
        <v>33</v>
      </c>
      <c r="D36" s="116">
        <v>0.03</v>
      </c>
      <c r="E36" s="258">
        <v>35</v>
      </c>
      <c r="F36" s="116">
        <v>0.04</v>
      </c>
      <c r="G36" s="140">
        <v>34</v>
      </c>
      <c r="H36" s="116">
        <v>0.03</v>
      </c>
      <c r="I36" s="258">
        <v>43</v>
      </c>
      <c r="J36" s="116">
        <v>0.04</v>
      </c>
      <c r="K36" s="258">
        <v>40</v>
      </c>
      <c r="L36" s="93">
        <f t="shared" ref="L36:L41" si="2">K36/$K$33</f>
        <v>3.4158838599487616E-2</v>
      </c>
    </row>
    <row r="37" spans="1:12" ht="21" customHeight="1" x14ac:dyDescent="0.3">
      <c r="A37" s="446" t="s">
        <v>119</v>
      </c>
      <c r="B37" s="447"/>
      <c r="C37" s="375">
        <v>2</v>
      </c>
      <c r="D37" s="125">
        <v>0</v>
      </c>
      <c r="E37" s="375">
        <v>3</v>
      </c>
      <c r="F37" s="125">
        <v>0</v>
      </c>
      <c r="G37" s="147">
        <v>3</v>
      </c>
      <c r="H37" s="125">
        <v>0</v>
      </c>
      <c r="I37" s="375">
        <v>3</v>
      </c>
      <c r="J37" s="125">
        <v>0</v>
      </c>
      <c r="K37" s="375">
        <v>3</v>
      </c>
      <c r="L37" s="107">
        <f t="shared" si="2"/>
        <v>2.5619128949615714E-3</v>
      </c>
    </row>
    <row r="38" spans="1:12" s="153" customFormat="1" ht="21" customHeight="1" x14ac:dyDescent="0.3">
      <c r="A38" s="442" t="s">
        <v>120</v>
      </c>
      <c r="B38" s="443"/>
      <c r="C38" s="96">
        <v>0</v>
      </c>
      <c r="D38" s="119">
        <v>0</v>
      </c>
      <c r="E38" s="96">
        <v>0</v>
      </c>
      <c r="F38" s="119">
        <v>0</v>
      </c>
      <c r="G38" s="96">
        <v>0</v>
      </c>
      <c r="H38" s="119">
        <v>0</v>
      </c>
      <c r="I38" s="96">
        <v>0</v>
      </c>
      <c r="J38" s="116">
        <v>0</v>
      </c>
      <c r="K38" s="96">
        <v>0</v>
      </c>
      <c r="L38" s="93">
        <f t="shared" si="2"/>
        <v>0</v>
      </c>
    </row>
    <row r="39" spans="1:12" ht="21" customHeight="1" x14ac:dyDescent="0.3">
      <c r="A39" s="446" t="s">
        <v>121</v>
      </c>
      <c r="B39" s="505"/>
      <c r="C39" s="373">
        <v>2</v>
      </c>
      <c r="D39" s="126">
        <v>0</v>
      </c>
      <c r="E39" s="373">
        <v>2</v>
      </c>
      <c r="F39" s="126">
        <v>0</v>
      </c>
      <c r="G39" s="143">
        <v>2</v>
      </c>
      <c r="H39" s="126">
        <v>0</v>
      </c>
      <c r="I39" s="143">
        <v>2</v>
      </c>
      <c r="J39" s="125">
        <v>0</v>
      </c>
      <c r="K39" s="143">
        <v>1</v>
      </c>
      <c r="L39" s="107">
        <f t="shared" si="2"/>
        <v>8.5397096498719043E-4</v>
      </c>
    </row>
    <row r="40" spans="1:12" s="153" customFormat="1" ht="21" customHeight="1" x14ac:dyDescent="0.3">
      <c r="A40" s="442" t="s">
        <v>122</v>
      </c>
      <c r="B40" s="443"/>
      <c r="C40" s="142">
        <v>1138</v>
      </c>
      <c r="D40" s="116">
        <v>0.95</v>
      </c>
      <c r="E40" s="142">
        <v>1124</v>
      </c>
      <c r="F40" s="116">
        <v>0.95</v>
      </c>
      <c r="G40" s="142">
        <v>1088</v>
      </c>
      <c r="H40" s="119">
        <v>0.95</v>
      </c>
      <c r="I40" s="369">
        <v>1103</v>
      </c>
      <c r="J40" s="116">
        <v>0.94</v>
      </c>
      <c r="K40" s="369">
        <v>1097</v>
      </c>
      <c r="L40" s="93">
        <f t="shared" si="2"/>
        <v>0.93680614859094791</v>
      </c>
    </row>
    <row r="41" spans="1:12" ht="21" customHeight="1" x14ac:dyDescent="0.3">
      <c r="A41" s="446" t="s">
        <v>123</v>
      </c>
      <c r="B41" s="447"/>
      <c r="C41" s="375">
        <v>3</v>
      </c>
      <c r="D41" s="125">
        <v>0</v>
      </c>
      <c r="E41" s="375">
        <v>4</v>
      </c>
      <c r="F41" s="125">
        <v>0</v>
      </c>
      <c r="G41" s="375">
        <v>4</v>
      </c>
      <c r="H41" s="125">
        <v>0</v>
      </c>
      <c r="I41" s="375">
        <v>5</v>
      </c>
      <c r="J41" s="125">
        <v>0</v>
      </c>
      <c r="K41" s="375">
        <v>3</v>
      </c>
      <c r="L41" s="107">
        <f t="shared" si="2"/>
        <v>2.5619128949615714E-3</v>
      </c>
    </row>
    <row r="42" spans="1:12" ht="21" customHeight="1" x14ac:dyDescent="0.3">
      <c r="A42" s="439" t="s">
        <v>67</v>
      </c>
      <c r="B42" s="440"/>
      <c r="C42" s="358">
        <v>1197</v>
      </c>
      <c r="D42" s="117">
        <v>1</v>
      </c>
      <c r="E42" s="358">
        <v>1188</v>
      </c>
      <c r="F42" s="117">
        <v>1.01</v>
      </c>
      <c r="G42" s="358">
        <v>1150</v>
      </c>
      <c r="H42" s="117">
        <v>1</v>
      </c>
      <c r="I42" s="358">
        <v>1179</v>
      </c>
      <c r="J42" s="117">
        <v>1</v>
      </c>
      <c r="K42" s="85">
        <f>SUM(K35:K41)</f>
        <v>1171</v>
      </c>
      <c r="L42" s="86">
        <f>SUM(L35:L41)</f>
        <v>1</v>
      </c>
    </row>
    <row r="43" spans="1:12" ht="21" customHeight="1" x14ac:dyDescent="0.3">
      <c r="A43" s="384" t="s">
        <v>124</v>
      </c>
      <c r="B43" s="385"/>
      <c r="C43" s="385"/>
      <c r="D43" s="385"/>
      <c r="E43" s="385"/>
      <c r="F43" s="385"/>
      <c r="G43" s="385"/>
      <c r="H43" s="385"/>
      <c r="I43" s="385"/>
      <c r="J43" s="386"/>
      <c r="K43" s="385"/>
      <c r="L43" s="386"/>
    </row>
    <row r="44" spans="1:12" ht="21" customHeight="1" x14ac:dyDescent="0.3">
      <c r="A44" s="446" t="s">
        <v>125</v>
      </c>
      <c r="B44" s="447"/>
      <c r="C44" s="143">
        <v>70</v>
      </c>
      <c r="D44" s="80">
        <v>0.06</v>
      </c>
      <c r="E44" s="143">
        <v>430</v>
      </c>
      <c r="F44" s="80">
        <v>0.38</v>
      </c>
      <c r="G44" s="375">
        <v>485</v>
      </c>
      <c r="H44" s="126">
        <v>0.45</v>
      </c>
      <c r="I44" s="254">
        <v>458</v>
      </c>
      <c r="J44" s="125">
        <v>0.42</v>
      </c>
      <c r="K44" s="507" t="s">
        <v>209</v>
      </c>
      <c r="L44" s="508"/>
    </row>
    <row r="45" spans="1:12" s="153" customFormat="1" ht="21" customHeight="1" x14ac:dyDescent="0.3">
      <c r="A45" s="442" t="s">
        <v>126</v>
      </c>
      <c r="B45" s="443"/>
      <c r="C45" s="258">
        <v>420</v>
      </c>
      <c r="D45" s="116">
        <v>0.37</v>
      </c>
      <c r="E45" s="258">
        <v>60</v>
      </c>
      <c r="F45" s="116">
        <v>0.05</v>
      </c>
      <c r="G45" s="258">
        <v>424</v>
      </c>
      <c r="H45" s="116">
        <v>0.39</v>
      </c>
      <c r="I45" s="368">
        <v>60</v>
      </c>
      <c r="J45" s="116">
        <v>0.06</v>
      </c>
      <c r="K45" s="507"/>
      <c r="L45" s="508"/>
    </row>
    <row r="46" spans="1:12" ht="21" customHeight="1" x14ac:dyDescent="0.3">
      <c r="A46" s="446" t="s">
        <v>127</v>
      </c>
      <c r="B46" s="447"/>
      <c r="C46" s="143">
        <v>522</v>
      </c>
      <c r="D46" s="80">
        <v>0.46</v>
      </c>
      <c r="E46" s="143">
        <v>519</v>
      </c>
      <c r="F46" s="80">
        <v>0.46</v>
      </c>
      <c r="G46" s="375">
        <v>59</v>
      </c>
      <c r="H46" s="126">
        <v>0.05</v>
      </c>
      <c r="I46" s="254">
        <v>454</v>
      </c>
      <c r="J46" s="125">
        <v>0.42</v>
      </c>
      <c r="K46" s="507"/>
      <c r="L46" s="508"/>
    </row>
    <row r="47" spans="1:12" s="153" customFormat="1" ht="21" customHeight="1" x14ac:dyDescent="0.3">
      <c r="A47" s="442" t="s">
        <v>128</v>
      </c>
      <c r="B47" s="443"/>
      <c r="C47" s="96">
        <v>100</v>
      </c>
      <c r="D47" s="88">
        <v>0.09</v>
      </c>
      <c r="E47" s="96">
        <v>93</v>
      </c>
      <c r="F47" s="88">
        <v>0.08</v>
      </c>
      <c r="G47" s="96">
        <v>99</v>
      </c>
      <c r="H47" s="119">
        <v>0.09</v>
      </c>
      <c r="I47" s="142">
        <v>110</v>
      </c>
      <c r="J47" s="116">
        <v>0.1</v>
      </c>
      <c r="K47" s="507"/>
      <c r="L47" s="508"/>
    </row>
    <row r="48" spans="1:12" ht="21" customHeight="1" x14ac:dyDescent="0.3">
      <c r="A48" s="446" t="s">
        <v>129</v>
      </c>
      <c r="B48" s="505"/>
      <c r="C48" s="373">
        <v>26</v>
      </c>
      <c r="D48" s="125">
        <v>0.02</v>
      </c>
      <c r="E48" s="373">
        <v>22</v>
      </c>
      <c r="F48" s="125">
        <v>0.02</v>
      </c>
      <c r="G48" s="375">
        <v>21</v>
      </c>
      <c r="H48" s="125">
        <v>0.02</v>
      </c>
      <c r="I48" s="254">
        <v>21</v>
      </c>
      <c r="J48" s="125">
        <v>0.02</v>
      </c>
      <c r="K48" s="507"/>
      <c r="L48" s="508"/>
    </row>
    <row r="49" spans="1:12" ht="21" customHeight="1" x14ac:dyDescent="0.3">
      <c r="A49" s="439" t="s">
        <v>67</v>
      </c>
      <c r="B49" s="440"/>
      <c r="C49" s="357">
        <v>1138</v>
      </c>
      <c r="D49" s="113">
        <v>1</v>
      </c>
      <c r="E49" s="357">
        <v>1124</v>
      </c>
      <c r="F49" s="113">
        <v>1</v>
      </c>
      <c r="G49" s="358">
        <v>1088</v>
      </c>
      <c r="H49" s="117">
        <v>1</v>
      </c>
      <c r="I49" s="358">
        <v>1103</v>
      </c>
      <c r="J49" s="117">
        <v>1</v>
      </c>
      <c r="K49" s="398"/>
      <c r="L49" s="95"/>
    </row>
    <row r="50" spans="1:12" ht="21" customHeight="1" x14ac:dyDescent="0.3">
      <c r="A50" s="384" t="s">
        <v>130</v>
      </c>
      <c r="B50" s="385"/>
      <c r="C50" s="385"/>
      <c r="D50" s="385"/>
      <c r="E50" s="385"/>
      <c r="F50" s="385"/>
      <c r="G50" s="385"/>
      <c r="H50" s="385"/>
      <c r="I50" s="385"/>
      <c r="J50" s="386"/>
      <c r="K50" s="385"/>
      <c r="L50" s="386"/>
    </row>
    <row r="51" spans="1:12" ht="21" customHeight="1" x14ac:dyDescent="0.3">
      <c r="A51" s="446" t="s">
        <v>126</v>
      </c>
      <c r="B51" s="447"/>
      <c r="C51" s="375">
        <v>220</v>
      </c>
      <c r="D51" s="125">
        <v>0.1</v>
      </c>
      <c r="E51" s="375">
        <v>211</v>
      </c>
      <c r="F51" s="125">
        <v>0.1</v>
      </c>
      <c r="G51" s="145">
        <v>199</v>
      </c>
      <c r="H51" s="139">
        <v>0.1</v>
      </c>
      <c r="I51" s="254">
        <v>210</v>
      </c>
      <c r="J51" s="126">
        <v>0.08</v>
      </c>
      <c r="K51" s="145">
        <v>268</v>
      </c>
      <c r="L51" s="397">
        <f>K51/$K$56</f>
        <v>0.10651828298887123</v>
      </c>
    </row>
    <row r="52" spans="1:12" s="153" customFormat="1" ht="21" customHeight="1" x14ac:dyDescent="0.3">
      <c r="A52" s="442" t="s">
        <v>125</v>
      </c>
      <c r="B52" s="443"/>
      <c r="C52" s="96">
        <v>796</v>
      </c>
      <c r="D52" s="119">
        <v>0.38</v>
      </c>
      <c r="E52" s="96">
        <v>861</v>
      </c>
      <c r="F52" s="119">
        <v>0.4</v>
      </c>
      <c r="G52" s="87">
        <v>811</v>
      </c>
      <c r="H52" s="116">
        <v>0.39</v>
      </c>
      <c r="I52" s="368">
        <v>1125</v>
      </c>
      <c r="J52" s="116">
        <v>0.43</v>
      </c>
      <c r="K52" s="87">
        <v>1007</v>
      </c>
      <c r="L52" s="93">
        <f t="shared" ref="L52:L55" si="3">K52/$K$56</f>
        <v>0.40023847376788552</v>
      </c>
    </row>
    <row r="53" spans="1:12" ht="21" customHeight="1" x14ac:dyDescent="0.3">
      <c r="A53" s="446" t="s">
        <v>127</v>
      </c>
      <c r="B53" s="447"/>
      <c r="C53" s="375">
        <v>783</v>
      </c>
      <c r="D53" s="125">
        <v>0.37</v>
      </c>
      <c r="E53" s="375">
        <v>791</v>
      </c>
      <c r="F53" s="125">
        <v>0.36</v>
      </c>
      <c r="G53" s="144">
        <v>732</v>
      </c>
      <c r="H53" s="146">
        <v>0.35</v>
      </c>
      <c r="I53" s="254">
        <v>736</v>
      </c>
      <c r="J53" s="126">
        <v>0.28000000000000003</v>
      </c>
      <c r="K53" s="144">
        <v>791</v>
      </c>
      <c r="L53" s="393">
        <f t="shared" si="3"/>
        <v>0.31438791732909382</v>
      </c>
    </row>
    <row r="54" spans="1:12" s="153" customFormat="1" ht="21" customHeight="1" x14ac:dyDescent="0.3">
      <c r="A54" s="442" t="s">
        <v>128</v>
      </c>
      <c r="B54" s="443"/>
      <c r="C54" s="96">
        <v>242</v>
      </c>
      <c r="D54" s="119">
        <v>0.12</v>
      </c>
      <c r="E54" s="96">
        <v>256</v>
      </c>
      <c r="F54" s="119">
        <v>0.12</v>
      </c>
      <c r="G54" s="96">
        <v>62</v>
      </c>
      <c r="H54" s="119">
        <v>0.03</v>
      </c>
      <c r="I54" s="142">
        <v>445</v>
      </c>
      <c r="J54" s="119">
        <v>0.17</v>
      </c>
      <c r="K54" s="96">
        <v>373</v>
      </c>
      <c r="L54" s="93">
        <f t="shared" si="3"/>
        <v>0.14825119236883944</v>
      </c>
    </row>
    <row r="55" spans="1:12" ht="21" customHeight="1" x14ac:dyDescent="0.3">
      <c r="A55" s="446" t="s">
        <v>129</v>
      </c>
      <c r="B55" s="447"/>
      <c r="C55" s="143">
        <v>59</v>
      </c>
      <c r="D55" s="80">
        <v>0.03</v>
      </c>
      <c r="E55" s="143">
        <v>55</v>
      </c>
      <c r="F55" s="80">
        <v>0.03</v>
      </c>
      <c r="G55" s="144">
        <v>276</v>
      </c>
      <c r="H55" s="146">
        <v>0.13</v>
      </c>
      <c r="I55" s="254">
        <v>72</v>
      </c>
      <c r="J55" s="125">
        <v>0.03</v>
      </c>
      <c r="K55" s="144">
        <v>77</v>
      </c>
      <c r="L55" s="393">
        <f t="shared" si="3"/>
        <v>3.0604133545310015E-2</v>
      </c>
    </row>
    <row r="56" spans="1:12" ht="21" customHeight="1" x14ac:dyDescent="0.3">
      <c r="A56" s="500" t="s">
        <v>67</v>
      </c>
      <c r="B56" s="506"/>
      <c r="C56" s="100">
        <v>2100</v>
      </c>
      <c r="D56" s="121">
        <v>1</v>
      </c>
      <c r="E56" s="100">
        <v>2174</v>
      </c>
      <c r="F56" s="121">
        <v>1</v>
      </c>
      <c r="G56" s="100">
        <v>2080</v>
      </c>
      <c r="H56" s="121">
        <v>1</v>
      </c>
      <c r="I56" s="100">
        <v>2588</v>
      </c>
      <c r="J56" s="121">
        <v>1</v>
      </c>
      <c r="K56" s="100">
        <f>SUM(K51:K55)</f>
        <v>2516</v>
      </c>
      <c r="L56" s="123">
        <f>SUM(L51:L55)</f>
        <v>1</v>
      </c>
    </row>
  </sheetData>
  <mergeCells count="49">
    <mergeCell ref="K44:L48"/>
    <mergeCell ref="A44:B44"/>
    <mergeCell ref="A45:B45"/>
    <mergeCell ref="A46:B46"/>
    <mergeCell ref="A54:B54"/>
    <mergeCell ref="A55:B55"/>
    <mergeCell ref="A56:B56"/>
    <mergeCell ref="A49:B49"/>
    <mergeCell ref="A51:B51"/>
    <mergeCell ref="A52:B52"/>
    <mergeCell ref="A53:B53"/>
    <mergeCell ref="A35:B35"/>
    <mergeCell ref="A36:B36"/>
    <mergeCell ref="A37:B37"/>
    <mergeCell ref="A47:B47"/>
    <mergeCell ref="A48:B48"/>
    <mergeCell ref="A38:B38"/>
    <mergeCell ref="A39:B39"/>
    <mergeCell ref="A40:B40"/>
    <mergeCell ref="A41:B41"/>
    <mergeCell ref="A42:B42"/>
    <mergeCell ref="A16:B16"/>
    <mergeCell ref="A17:B17"/>
    <mergeCell ref="A19:B19"/>
    <mergeCell ref="A20:B20"/>
    <mergeCell ref="A21:B21"/>
    <mergeCell ref="A15:B15"/>
    <mergeCell ref="A1:J1"/>
    <mergeCell ref="A14:J14"/>
    <mergeCell ref="A7:B7"/>
    <mergeCell ref="A8:B8"/>
    <mergeCell ref="A9:B9"/>
    <mergeCell ref="A10:B10"/>
    <mergeCell ref="A11:B11"/>
    <mergeCell ref="A2:B2"/>
    <mergeCell ref="A3:B3"/>
    <mergeCell ref="A4:B4"/>
    <mergeCell ref="A5:B5"/>
    <mergeCell ref="A6:B6"/>
    <mergeCell ref="A22:B22"/>
    <mergeCell ref="A23:B23"/>
    <mergeCell ref="A24:B24"/>
    <mergeCell ref="A25:B25"/>
    <mergeCell ref="A26:B26"/>
    <mergeCell ref="A27:B27"/>
    <mergeCell ref="A31:B31"/>
    <mergeCell ref="A32:B32"/>
    <mergeCell ref="A33:B33"/>
    <mergeCell ref="A30:J3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ntered xmlns="ada94dc6-18fb-4de4-8a92-ce31be8d0e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2F7F5CF1161343B411BF28490BB6A1" ma:contentTypeVersion="12" ma:contentTypeDescription="Create a new document." ma:contentTypeScope="" ma:versionID="1e5db036efd69ce34defdb43a92e30fd">
  <xsd:schema xmlns:xsd="http://www.w3.org/2001/XMLSchema" xmlns:xs="http://www.w3.org/2001/XMLSchema" xmlns:p="http://schemas.microsoft.com/office/2006/metadata/properties" xmlns:ns2="ada94dc6-18fb-4de4-8a92-ce31be8d0edd" xmlns:ns3="1dcb393b-b038-45c9-b940-32b2c1e2f93d" targetNamespace="http://schemas.microsoft.com/office/2006/metadata/properties" ma:root="true" ma:fieldsID="347fbdf65fb9ce5a2839a91eda6c921a" ns2:_="" ns3:_="">
    <xsd:import namespace="ada94dc6-18fb-4de4-8a92-ce31be8d0edd"/>
    <xsd:import namespace="1dcb393b-b038-45c9-b940-32b2c1e2f9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Entered"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a94dc6-18fb-4de4-8a92-ce31be8d0e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description="Add meta data Tagging to make files search friendly"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Entered" ma:index="18" nillable="true" ma:displayName="Entered" ma:format="Dropdown" ma:internalName="Entered">
      <xsd:simpleType>
        <xsd:restriction base="dms:Text">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cb393b-b038-45c9-b940-32b2c1e2f93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9872C5-2045-4119-BCE5-FB4AA49EC7DF}">
  <ds:schemaRefs>
    <ds:schemaRef ds:uri="1dcb393b-b038-45c9-b940-32b2c1e2f93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da94dc6-18fb-4de4-8a92-ce31be8d0edd"/>
    <ds:schemaRef ds:uri="http://www.w3.org/XML/1998/namespace"/>
    <ds:schemaRef ds:uri="http://purl.org/dc/dcmitype/"/>
  </ds:schemaRefs>
</ds:datastoreItem>
</file>

<file path=customXml/itemProps2.xml><?xml version="1.0" encoding="utf-8"?>
<ds:datastoreItem xmlns:ds="http://schemas.openxmlformats.org/officeDocument/2006/customXml" ds:itemID="{ED7EC0D5-C302-4A47-8A43-AA8CDE95D89F}">
  <ds:schemaRefs>
    <ds:schemaRef ds:uri="http://schemas.microsoft.com/sharepoint/v3/contenttype/forms"/>
  </ds:schemaRefs>
</ds:datastoreItem>
</file>

<file path=customXml/itemProps3.xml><?xml version="1.0" encoding="utf-8"?>
<ds:datastoreItem xmlns:ds="http://schemas.openxmlformats.org/officeDocument/2006/customXml" ds:itemID="{E807553E-880B-4125-8F7E-49CA41BD8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a94dc6-18fb-4de4-8a92-ce31be8d0edd"/>
    <ds:schemaRef ds:uri="1dcb393b-b038-45c9-b940-32b2c1e2f9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Appendix data</vt:lpstr>
      <vt:lpstr>MB Summary</vt:lpstr>
      <vt:lpstr>MB License Suitability</vt:lpstr>
      <vt:lpstr>Lender Types</vt:lpstr>
      <vt:lpstr>MICs &amp; NQSMI</vt:lpstr>
      <vt:lpstr>Remuneration</vt:lpstr>
      <vt:lpstr>E&amp;O Insurance</vt:lpstr>
      <vt:lpstr>Trust Accounts</vt:lpstr>
      <vt:lpstr>MB Information</vt:lpstr>
      <vt:lpstr>MB Supervision</vt:lpstr>
      <vt:lpstr>MA Summary</vt:lpstr>
      <vt:lpstr>MA Information</vt:lpstr>
      <vt:lpstr>'Lender Types'!_ftn1</vt:lpstr>
      <vt:lpstr>'Lender Types'!_ftn2</vt:lpstr>
      <vt:lpstr>'MA Information'!_Toc492541138</vt:lpstr>
      <vt:lpstr>'MA Information'!_Toc492541139</vt:lpstr>
      <vt:lpstr>'MA Information'!_Toc492541142</vt:lpstr>
      <vt:lpstr>'MA Information'!_Toc492541146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Antonio LaCivita</dc:creator>
  <cp:keywords/>
  <dc:description/>
  <cp:lastModifiedBy>Abel Moolakkattu</cp:lastModifiedBy>
  <cp:revision/>
  <cp:lastPrinted>2022-11-02T12:56:56Z</cp:lastPrinted>
  <dcterms:created xsi:type="dcterms:W3CDTF">2021-09-24T17:25:56Z</dcterms:created>
  <dcterms:modified xsi:type="dcterms:W3CDTF">2022-12-09T20:43:33Z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0x0101002E2F7F5CF1161343B411BF28490BB6A1</vt:lpwstr>
  </property>
</Properties>
</file>