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Reyes\Downloads\"/>
    </mc:Choice>
  </mc:AlternateContent>
  <xr:revisionPtr revIDLastSave="0" documentId="13_ncr:1_{7AFF6350-C4A2-4804-B697-7B2C1D353502}" xr6:coauthVersionLast="45" xr6:coauthVersionMax="45" xr10:uidLastSave="{00000000-0000-0000-0000-000000000000}"/>
  <bookViews>
    <workbookView xWindow="33375" yWindow="3825" windowWidth="21600" windowHeight="11385" xr2:uid="{00000000-000D-0000-FFFF-FFFF00000000}"/>
  </bookViews>
  <sheets>
    <sheet name="Bilan" sheetId="1" r:id="rId1"/>
    <sheet name="Actifs liquides non grevés" sheetId="2" r:id="rId2"/>
    <sheet name="Hypothèses" sheetId="3" r:id="rId3"/>
    <sheet name="Tableau de décote des titres" sheetId="4" r:id="rId4"/>
    <sheet name="Documents de travail 1" sheetId="5" r:id="rId5"/>
    <sheet name="Documents de travail 2" sheetId="6" r:id="rId6"/>
  </sheets>
  <definedNames>
    <definedName name="_xlnm.Print_Area" localSheetId="1">'Actifs liquides non grevés'!$A$1:$S$27</definedName>
    <definedName name="_xlnm.Print_Area" localSheetId="0">Bilan!$A$1:$T$92</definedName>
    <definedName name="_xlnm.Print_Area" localSheetId="2">Hypothèses!$A$6:$R$83</definedName>
    <definedName name="_xlnm.Print_Area" localSheetId="3">'Tableau de décote des titres'!$A$1:$L$102</definedName>
    <definedName name="_xlnm.Print_Titles" localSheetId="1">'Actifs liquides non grevés'!$A:$D</definedName>
    <definedName name="_xlnm.Print_Titles" localSheetId="0">Bilan!$A:$G,Bilan!$1:$7</definedName>
    <definedName name="Z_15B2AEE5_4C06_4776_9167_C12726358AC2_.wvu.PrintArea" localSheetId="1" hidden="1">'Actifs liquides non grevés'!$A$1:$E$27</definedName>
    <definedName name="Z_15B2AEE5_4C06_4776_9167_C12726358AC2_.wvu.PrintArea" localSheetId="0" hidden="1">Bilan!$A$1:$T$92</definedName>
    <definedName name="Z_15B2AEE5_4C06_4776_9167_C12726358AC2_.wvu.PrintArea" localSheetId="2" hidden="1">Hypothèses!$A$1:$R$95</definedName>
    <definedName name="Z_15B2AEE5_4C06_4776_9167_C12726358AC2_.wvu.PrintTitles" localSheetId="1" hidden="1">'Actifs liquides non grevés'!$A:$D</definedName>
    <definedName name="Z_15B2AEE5_4C06_4776_9167_C12726358AC2_.wvu.PrintTitles" localSheetId="0" hidden="1">Bilan!$A:$G,Bilan!$1:$7</definedName>
    <definedName name="Z_1C2C24FC_04FF_45AA_9C48_1A56CDE9BD31_.wvu.Cols" localSheetId="3" hidden="1">'Tableau de décote des titres'!#REF!</definedName>
    <definedName name="Z_1C2C24FC_04FF_45AA_9C48_1A56CDE9BD31_.wvu.PrintArea" localSheetId="1" hidden="1">'Actifs liquides non grevés'!$A$1:$S$27</definedName>
    <definedName name="Z_1C2C24FC_04FF_45AA_9C48_1A56CDE9BD31_.wvu.PrintArea" localSheetId="0" hidden="1">Bilan!$A$1:$T$92</definedName>
    <definedName name="Z_1C2C24FC_04FF_45AA_9C48_1A56CDE9BD31_.wvu.PrintArea" localSheetId="2" hidden="1">Hypothèses!$A$6:$R$83</definedName>
    <definedName name="Z_1C2C24FC_04FF_45AA_9C48_1A56CDE9BD31_.wvu.PrintTitles" localSheetId="1" hidden="1">'Actifs liquides non grevés'!$A:$D</definedName>
    <definedName name="Z_1C2C24FC_04FF_45AA_9C48_1A56CDE9BD31_.wvu.PrintTitles" localSheetId="0" hidden="1">Bilan!$A:$G,Bilan!$1:$7</definedName>
    <definedName name="Z_1C2C24FC_04FF_45AA_9C48_1A56CDE9BD31_.wvu.Rows" localSheetId="3" hidden="1">'Tableau de décote des titres'!$15:$39,'Tableau de décote des titres'!$50:$50,'Tableau de décote des titres'!$57:$67,'Tableau de décote des titres'!$70:$70,'Tableau de décote des titres'!$72:$87</definedName>
    <definedName name="Z_2CB3408B_1447_4F85_8845_B244269C63AB_.wvu.Cols" localSheetId="3" hidden="1">'Tableau de décote des titres'!#REF!</definedName>
    <definedName name="Z_2CB3408B_1447_4F85_8845_B244269C63AB_.wvu.PrintArea" localSheetId="1" hidden="1">'Actifs liquides non grevés'!$A$1:$S$27</definedName>
    <definedName name="Z_2CB3408B_1447_4F85_8845_B244269C63AB_.wvu.PrintArea" localSheetId="0" hidden="1">Bilan!$A$1:$T$92</definedName>
    <definedName name="Z_2CB3408B_1447_4F85_8845_B244269C63AB_.wvu.PrintArea" localSheetId="2" hidden="1">Hypothèses!$A$6:$R$83</definedName>
    <definedName name="Z_2CB3408B_1447_4F85_8845_B244269C63AB_.wvu.PrintTitles" localSheetId="1" hidden="1">'Actifs liquides non grevés'!$A:$D</definedName>
    <definedName name="Z_2CB3408B_1447_4F85_8845_B244269C63AB_.wvu.PrintTitles" localSheetId="0" hidden="1">Bilan!$A:$G,Bilan!$1:$7</definedName>
    <definedName name="Z_2CB3408B_1447_4F85_8845_B244269C63AB_.wvu.Rows" localSheetId="3" hidden="1">'Tableau de décote des titres'!$15:$39,'Tableau de décote des titres'!$50:$50,'Tableau de décote des titres'!$57:$67,'Tableau de décote des titres'!$70:$70,'Tableau de décote des titres'!$72:$87</definedName>
    <definedName name="Z_9653EADD_2D71_44E0_B465_5D6569EE7D13_.wvu.Cols" localSheetId="3" hidden="1">'Tableau de décote des titres'!#REF!</definedName>
    <definedName name="Z_9653EADD_2D71_44E0_B465_5D6569EE7D13_.wvu.PrintArea" localSheetId="1" hidden="1">'Actifs liquides non grevés'!$A$1:$S$27</definedName>
    <definedName name="Z_9653EADD_2D71_44E0_B465_5D6569EE7D13_.wvu.PrintArea" localSheetId="0" hidden="1">Bilan!$A$1:$T$92</definedName>
    <definedName name="Z_9653EADD_2D71_44E0_B465_5D6569EE7D13_.wvu.PrintArea" localSheetId="2" hidden="1">Hypothèses!$A$6:$R$83</definedName>
    <definedName name="Z_9653EADD_2D71_44E0_B465_5D6569EE7D13_.wvu.PrintTitles" localSheetId="1" hidden="1">'Actifs liquides non grevés'!$A:$D</definedName>
    <definedName name="Z_9653EADD_2D71_44E0_B465_5D6569EE7D13_.wvu.PrintTitles" localSheetId="0" hidden="1">Bilan!$A:$G,Bilan!$1:$7</definedName>
    <definedName name="Z_9653EADD_2D71_44E0_B465_5D6569EE7D13_.wvu.Rows" localSheetId="3" hidden="1">'Tableau de décote des titres'!$15:$39,'Tableau de décote des titres'!$50:$50,'Tableau de décote des titres'!$57:$67,'Tableau de décote des titres'!$70:$70,'Tableau de décote des titres'!$72:$87</definedName>
    <definedName name="Z_C69779CD_83E0_47E7_B932_07CB5BC96F79_.wvu.Cols" localSheetId="3" hidden="1">'Tableau de décote des titres'!#REF!</definedName>
    <definedName name="Z_C69779CD_83E0_47E7_B932_07CB5BC96F79_.wvu.PrintArea" localSheetId="1" hidden="1">'Actifs liquides non grevés'!$A$1:$S$27</definedName>
    <definedName name="Z_C69779CD_83E0_47E7_B932_07CB5BC96F79_.wvu.PrintArea" localSheetId="0" hidden="1">Bilan!$A$1:$T$92</definedName>
    <definedName name="Z_C69779CD_83E0_47E7_B932_07CB5BC96F79_.wvu.PrintArea" localSheetId="2" hidden="1">Hypothèses!$A$6:$R$83</definedName>
    <definedName name="Z_C69779CD_83E0_47E7_B932_07CB5BC96F79_.wvu.PrintTitles" localSheetId="1" hidden="1">'Actifs liquides non grevés'!$A:$D</definedName>
    <definedName name="Z_C69779CD_83E0_47E7_B932_07CB5BC96F79_.wvu.PrintTitles" localSheetId="0" hidden="1">Bilan!$A:$G,Bilan!$1:$7</definedName>
    <definedName name="Z_C69779CD_83E0_47E7_B932_07CB5BC96F79_.wvu.Rows" localSheetId="3" hidden="1">'Tableau de décote des titres'!$15:$39,'Tableau de décote des titres'!$50:$50,'Tableau de décote des titres'!$57:$67,'Tableau de décote des titres'!$70:$70,'Tableau de décote des titres'!$72:$87</definedName>
    <definedName name="Z_F47A14AB_BC14_4FA3_B899_F98165EB2FF8_.wvu.Cols" localSheetId="3" hidden="1">'Tableau de décote des titres'!#REF!</definedName>
    <definedName name="Z_F47A14AB_BC14_4FA3_B899_F98165EB2FF8_.wvu.PrintArea" localSheetId="1" hidden="1">'Actifs liquides non grevés'!$A$1:$S$27</definedName>
    <definedName name="Z_F47A14AB_BC14_4FA3_B899_F98165EB2FF8_.wvu.PrintArea" localSheetId="0" hidden="1">Bilan!$A$1:$T$92</definedName>
    <definedName name="Z_F47A14AB_BC14_4FA3_B899_F98165EB2FF8_.wvu.PrintArea" localSheetId="2" hidden="1">Hypothèses!$A$6:$R$83</definedName>
    <definedName name="Z_F47A14AB_BC14_4FA3_B899_F98165EB2FF8_.wvu.PrintTitles" localSheetId="1" hidden="1">'Actifs liquides non grevés'!$A:$D</definedName>
    <definedName name="Z_F47A14AB_BC14_4FA3_B899_F98165EB2FF8_.wvu.PrintTitles" localSheetId="0" hidden="1">Bilan!$A:$G,Bilan!$1:$7</definedName>
    <definedName name="Z_F47A14AB_BC14_4FA3_B899_F98165EB2FF8_.wvu.Rows" localSheetId="3" hidden="1">'Tableau de décote des titres'!$15:$39,'Tableau de décote des titres'!$50:$50,'Tableau de décote des titres'!$57:$67,'Tableau de décote des titres'!$70:$70,'Tableau de décote des titres'!$72:$87</definedName>
  </definedNames>
  <calcPr calcId="191029"/>
  <customWorkbookViews>
    <customWorkbookView name="stucker - Personal View" guid="{C69779CD-83E0-47E7-B932-07CB5BC96F79}" mergeInterval="0" personalView="1" maximized="1" xWindow="-8" yWindow="-8" windowWidth="1296" windowHeight="776" activeSheetId="1" showComments="commIndAndComment"/>
    <customWorkbookView name="jwearing - Personal View" guid="{2CB3408B-1447-4F85-8845-B244269C63AB}" mergeInterval="0" personalView="1" maximized="1" xWindow="-8" yWindow="-8" windowWidth="1616" windowHeight="876" activeSheetId="1" showComments="commIndAndComment"/>
    <customWorkbookView name="abarber - Personal View" guid="{F47A14AB-BC14-4FA3-B899-F98165EB2FF8}" mergeInterval="0" personalView="1" maximized="1" xWindow="-9" yWindow="-9" windowWidth="1618" windowHeight="870" activeSheetId="2"/>
    <customWorkbookView name="Mak, Tiffany FIN:EX - Personal View" guid="{15B2AEE5-4C06-4776-9167-C12726358AC2}" mergeInterval="0" personalView="1" maximized="1" windowWidth="1600" windowHeight="655" activeSheetId="1"/>
    <customWorkbookView name="bhodgins - Personal View" guid="{1C2C24FC-04FF-45AA-9C48-1A56CDE9BD31}" mergeInterval="0" personalView="1" maximized="1" xWindow="-8" yWindow="-8" windowWidth="1616" windowHeight="876" activeSheetId="1" showComments="commIndAndComment"/>
    <customWorkbookView name="Kelly KB. Brunn - Personal View" guid="{9653EADD-2D71-44E0-B465-5D6569EE7D1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 l="1"/>
  <c r="I4" i="3" s="1"/>
  <c r="G3" i="2"/>
  <c r="I3" i="3" s="1"/>
  <c r="K6" i="4" l="1"/>
  <c r="K5" i="4"/>
  <c r="K7" i="4" l="1"/>
  <c r="S20" i="2"/>
  <c r="T15" i="1"/>
  <c r="T18" i="1"/>
  <c r="T23" i="1"/>
  <c r="T25" i="1"/>
  <c r="T26" i="1"/>
  <c r="T27" i="1"/>
  <c r="T30" i="1"/>
  <c r="T32" i="1"/>
  <c r="T33" i="1"/>
  <c r="T34" i="1"/>
  <c r="S22" i="2"/>
  <c r="S19" i="2"/>
  <c r="S18" i="2"/>
  <c r="S17" i="2"/>
  <c r="S16" i="2"/>
  <c r="S14" i="2"/>
  <c r="S13" i="2"/>
  <c r="S12" i="2" l="1"/>
  <c r="T68" i="1"/>
  <c r="T67" i="1"/>
  <c r="T56" i="1"/>
  <c r="T46" i="1"/>
  <c r="T48" i="1" l="1"/>
  <c r="T53" i="1"/>
  <c r="T36" i="1"/>
  <c r="T20" i="1"/>
  <c r="H13" i="1"/>
  <c r="G8" i="2"/>
  <c r="T51" i="1" l="1"/>
  <c r="T73" i="1"/>
  <c r="T70" i="1"/>
  <c r="H66" i="1"/>
  <c r="H62" i="1"/>
  <c r="H61" i="1"/>
  <c r="H60" i="1"/>
  <c r="H59" i="1"/>
  <c r="H58" i="1"/>
  <c r="H52" i="1"/>
  <c r="H50" i="1"/>
  <c r="H47" i="1"/>
  <c r="H45" i="1"/>
  <c r="I31" i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I24" i="1"/>
  <c r="H24" i="2"/>
  <c r="I10" i="1" s="1"/>
  <c r="I24" i="2"/>
  <c r="J10" i="1" s="1"/>
  <c r="J24" i="2"/>
  <c r="K10" i="1" s="1"/>
  <c r="K24" i="2"/>
  <c r="L10" i="1" s="1"/>
  <c r="L24" i="2"/>
  <c r="M10" i="1" s="1"/>
  <c r="M24" i="2"/>
  <c r="N10" i="1" s="1"/>
  <c r="N24" i="2"/>
  <c r="O10" i="1" s="1"/>
  <c r="O24" i="2"/>
  <c r="P10" i="1" s="1"/>
  <c r="P24" i="2"/>
  <c r="Q10" i="1" s="1"/>
  <c r="Q24" i="2"/>
  <c r="R10" i="1" s="1"/>
  <c r="R24" i="2"/>
  <c r="S10" i="1" s="1"/>
  <c r="S24" i="2"/>
  <c r="T10" i="1" s="1"/>
  <c r="G74" i="1"/>
  <c r="I50" i="1" l="1"/>
  <c r="I47" i="1"/>
  <c r="J47" i="1" s="1"/>
  <c r="K47" i="1" s="1"/>
  <c r="L47" i="1" s="1"/>
  <c r="I61" i="1"/>
  <c r="J61" i="1" s="1"/>
  <c r="J24" i="1"/>
  <c r="I39" i="1"/>
  <c r="I45" i="1"/>
  <c r="I58" i="1"/>
  <c r="I60" i="1"/>
  <c r="J60" i="1" s="1"/>
  <c r="I59" i="1"/>
  <c r="I52" i="1"/>
  <c r="J52" i="1" s="1"/>
  <c r="H75" i="1"/>
  <c r="J50" i="1" l="1"/>
  <c r="K50" i="1" s="1"/>
  <c r="I75" i="1"/>
  <c r="I77" i="1" s="1"/>
  <c r="M47" i="1"/>
  <c r="N47" i="1" s="1"/>
  <c r="O47" i="1" s="1"/>
  <c r="J45" i="1"/>
  <c r="K61" i="1"/>
  <c r="K24" i="1"/>
  <c r="J39" i="1"/>
  <c r="J58" i="1"/>
  <c r="K60" i="1"/>
  <c r="J59" i="1"/>
  <c r="K52" i="1"/>
  <c r="L50" i="1"/>
  <c r="M50" i="1" s="1"/>
  <c r="E24" i="2"/>
  <c r="G38" i="1" s="1"/>
  <c r="Q89" i="1"/>
  <c r="R89" i="1"/>
  <c r="L60" i="1" l="1"/>
  <c r="M60" i="1" s="1"/>
  <c r="K58" i="1"/>
  <c r="L58" i="1" s="1"/>
  <c r="J75" i="1"/>
  <c r="J77" i="1" s="1"/>
  <c r="N50" i="1"/>
  <c r="O50" i="1" s="1"/>
  <c r="P50" i="1" s="1"/>
  <c r="K45" i="1"/>
  <c r="L61" i="1"/>
  <c r="M61" i="1" s="1"/>
  <c r="L24" i="1"/>
  <c r="K39" i="1"/>
  <c r="P47" i="1"/>
  <c r="Q47" i="1" s="1"/>
  <c r="R47" i="1" s="1"/>
  <c r="K59" i="1"/>
  <c r="L52" i="1"/>
  <c r="S47" i="1" l="1"/>
  <c r="T47" i="1" s="1"/>
  <c r="K75" i="1"/>
  <c r="K77" i="1" s="1"/>
  <c r="M58" i="1"/>
  <c r="N58" i="1" s="1"/>
  <c r="L45" i="1"/>
  <c r="N61" i="1"/>
  <c r="O61" i="1" s="1"/>
  <c r="P61" i="1" s="1"/>
  <c r="Q61" i="1" s="1"/>
  <c r="M24" i="1"/>
  <c r="L39" i="1"/>
  <c r="Q50" i="1"/>
  <c r="N60" i="1"/>
  <c r="L59" i="1"/>
  <c r="M52" i="1"/>
  <c r="N52" i="1" s="1"/>
  <c r="G24" i="2"/>
  <c r="H10" i="1" s="1"/>
  <c r="O58" i="1" l="1"/>
  <c r="M45" i="1"/>
  <c r="L75" i="1"/>
  <c r="L77" i="1" s="1"/>
  <c r="R61" i="1"/>
  <c r="S61" i="1" s="1"/>
  <c r="T61" i="1" s="1"/>
  <c r="H39" i="1"/>
  <c r="H77" i="1" s="1"/>
  <c r="N24" i="1"/>
  <c r="M39" i="1"/>
  <c r="R50" i="1"/>
  <c r="S50" i="1" s="1"/>
  <c r="T50" i="1" s="1"/>
  <c r="O60" i="1"/>
  <c r="P60" i="1" s="1"/>
  <c r="M59" i="1"/>
  <c r="N59" i="1" s="1"/>
  <c r="O52" i="1"/>
  <c r="P52" i="1" s="1"/>
  <c r="T89" i="1"/>
  <c r="S89" i="1"/>
  <c r="P89" i="1"/>
  <c r="O89" i="1"/>
  <c r="N89" i="1"/>
  <c r="M89" i="1"/>
  <c r="L89" i="1"/>
  <c r="K89" i="1"/>
  <c r="J89" i="1"/>
  <c r="I89" i="1"/>
  <c r="G89" i="1"/>
  <c r="Q52" i="1" l="1"/>
  <c r="R52" i="1" s="1"/>
  <c r="S52" i="1" s="1"/>
  <c r="T52" i="1" s="1"/>
  <c r="P58" i="1"/>
  <c r="Q58" i="1" s="1"/>
  <c r="R58" i="1" s="1"/>
  <c r="S58" i="1" s="1"/>
  <c r="T58" i="1" s="1"/>
  <c r="M75" i="1"/>
  <c r="M77" i="1" s="1"/>
  <c r="N45" i="1"/>
  <c r="N75" i="1" s="1"/>
  <c r="O24" i="1"/>
  <c r="N39" i="1"/>
  <c r="Q60" i="1"/>
  <c r="R60" i="1" s="1"/>
  <c r="S60" i="1" s="1"/>
  <c r="T60" i="1" s="1"/>
  <c r="O59" i="1"/>
  <c r="P59" i="1" s="1"/>
  <c r="Q59" i="1" s="1"/>
  <c r="H89" i="1"/>
  <c r="O45" i="1" l="1"/>
  <c r="P45" i="1" s="1"/>
  <c r="P75" i="1" s="1"/>
  <c r="N77" i="1"/>
  <c r="P24" i="1"/>
  <c r="O39" i="1"/>
  <c r="R59" i="1"/>
  <c r="S59" i="1" s="1"/>
  <c r="T59" i="1" s="1"/>
  <c r="H78" i="1"/>
  <c r="I78" i="1" s="1"/>
  <c r="J78" i="1" s="1"/>
  <c r="K78" i="1" s="1"/>
  <c r="L78" i="1" s="1"/>
  <c r="M78" i="1" s="1"/>
  <c r="O75" i="1" l="1"/>
  <c r="O77" i="1" s="1"/>
  <c r="N78" i="1"/>
  <c r="Q45" i="1"/>
  <c r="Q75" i="1" s="1"/>
  <c r="Q24" i="1"/>
  <c r="P39" i="1"/>
  <c r="P77" i="1" s="1"/>
  <c r="R45" i="1" l="1"/>
  <c r="R75" i="1" s="1"/>
  <c r="O78" i="1"/>
  <c r="P78" i="1" s="1"/>
  <c r="R24" i="1"/>
  <c r="Q39" i="1"/>
  <c r="Q77" i="1" s="1"/>
  <c r="S45" i="1" l="1"/>
  <c r="Q78" i="1"/>
  <c r="S24" i="1"/>
  <c r="R39" i="1"/>
  <c r="R77" i="1" s="1"/>
  <c r="S75" i="1" l="1"/>
  <c r="T45" i="1"/>
  <c r="T75" i="1" s="1"/>
  <c r="R78" i="1"/>
  <c r="T24" i="1"/>
  <c r="T39" i="1" s="1"/>
  <c r="S39" i="1"/>
  <c r="S77" i="1" l="1"/>
  <c r="S78" i="1" s="1"/>
  <c r="T77" i="1"/>
  <c r="T78" i="1" l="1"/>
</calcChain>
</file>

<file path=xl/sharedStrings.xml><?xml version="1.0" encoding="utf-8"?>
<sst xmlns="http://schemas.openxmlformats.org/spreadsheetml/2006/main" count="425" uniqueCount="270">
  <si>
    <t>RETIRÉ PAR L’ARSF</t>
  </si>
  <si>
    <t xml:space="preserve"> </t>
  </si>
  <si>
    <t xml:space="preserve"> RAPPORT SUR LE RATIO DE FLUX DE TRÉSORERIE NETS CUMULATIFS (NCCF)</t>
  </si>
  <si>
    <t xml:space="preserve"> Guide</t>
  </si>
  <si>
    <t>BILAN</t>
  </si>
  <si>
    <t>HYPOTHÈSES ET ENTRÉES DE TRÉSORERIE</t>
  </si>
  <si>
    <t>Mois 1 ou échéance initiale</t>
  </si>
  <si>
    <t>Mois 2 à 12 ou échéances ultérieures</t>
  </si>
  <si>
    <t>VEUILLEZ FOURNIR UN RÉSUMÉ DES HYPOTHÈSES IMPORTANTES CONCERNANT TOUTE CATÉGORIE LORSQU’ELLES DIVERGENT DE CELLES DU GUIDE.</t>
  </si>
  <si>
    <t>ÉLÉMENTS D’ACTIF</t>
  </si>
  <si>
    <t>5-10</t>
  </si>
  <si>
    <t>Actifs liquides non grevés</t>
  </si>
  <si>
    <t>100 % dans le mois 1 (sous réserve des indications au Tableau de décote des titres); les montants de décote sur les entrées arrivant à échéance doivent être déclarés dans la tranche d'échéance contractelle.</t>
  </si>
  <si>
    <t>Sources de liquidités</t>
  </si>
  <si>
    <t>Dépôts opérationnels auprès d'une fédération ou de Central 1</t>
  </si>
  <si>
    <t>100 % dans le mois 1</t>
  </si>
  <si>
    <t>Dépôts à terme excédentaires auprès d'une fédération ou de Central 1</t>
  </si>
  <si>
    <t xml:space="preserve"> Dépôts à terme exédentaires non rachetables - 100 % dans la tranche d’échéance contractuelle la plus proche.</t>
  </si>
  <si>
    <t>Dépôts auprès d’autres institutions financières</t>
  </si>
  <si>
    <t>100 % aux échéances contractuelles</t>
  </si>
  <si>
    <t>12-13</t>
  </si>
  <si>
    <t>Autres instruments</t>
  </si>
  <si>
    <t>100 % à la date d’échéance contractuelle ou à la date d’option la plus proche</t>
  </si>
  <si>
    <t>Autres placements</t>
  </si>
  <si>
    <t xml:space="preserve">100 % après la tranche de 12 mois et entrées de trésorerie liées aux dividendes à la date de déclaration </t>
  </si>
  <si>
    <t>Portefeuille de prêts personnels</t>
  </si>
  <si>
    <t xml:space="preserve"> Prêts productifs</t>
  </si>
  <si>
    <t>16-20</t>
  </si>
  <si>
    <t>Hypothèques résidentielles (solde à  l’échéance)</t>
  </si>
  <si>
    <t xml:space="preserve">100 % -  renouvellement à la date d’échéance contractuelle SANS entrée. </t>
  </si>
  <si>
    <t>Hypothèques résidentielles (paiements)</t>
  </si>
  <si>
    <t xml:space="preserve">Les versements d’amortissement contractuel sont constatés comme entrées dans chaque période.  Les entrées issues de versements pour le mois 1 seront constatées comme étant les mêmes entrées pour les tranches d’échéances des mois 2 à 12  100 % sur les versements (y compris les paiements d’intérêt et l’amortissement) </t>
  </si>
  <si>
    <t>Prêts à terme</t>
  </si>
  <si>
    <t>100 % aux échéances contractuelles; 100 % sur les versements (notamment</t>
  </si>
  <si>
    <t>les paiements d’intérêt et l’amortissement)</t>
  </si>
  <si>
    <t>Marges de crédit</t>
  </si>
  <si>
    <t>100 % à l’échéance contractuelle; incluant les  paiements minimaux précisés</t>
  </si>
  <si>
    <t>et l’intérêt uniquement pour les marges de crédit sans échéance expresse</t>
  </si>
  <si>
    <t>Contrats de location et autres</t>
  </si>
  <si>
    <t>100 % aux échéances contractuelles; 100 % sur les paiements (notamment</t>
  </si>
  <si>
    <t>Portefeuille de prêts commerciaux</t>
  </si>
  <si>
    <t>Prêts productifs</t>
  </si>
  <si>
    <t>Hypothèques commerciales (solde à  l’échéance)</t>
  </si>
  <si>
    <t xml:space="preserve">100 %; renouvellement à la date d’échéance contractuelle SANS entrée. </t>
  </si>
  <si>
    <t>Hypothèques commerciales (paiements)</t>
  </si>
  <si>
    <t>Les versements d’amortissement contractuel sont constatés comme entrées dans chaque période. Les entrées issues de versements pour le mois 1 seront constatées comme étant les mêmes entrées pour les tranches d’échéances des mois 2 à 12 100 % sur les versements (y compris les paiements d’intérêt et l’amortissement)</t>
  </si>
  <si>
    <t>Prêt à terme</t>
  </si>
  <si>
    <t>les paiements d’intérêt et principal)</t>
  </si>
  <si>
    <t>Marge de crédit</t>
  </si>
  <si>
    <t xml:space="preserve"> et l’intérêt uniquement pour les marges de crédit sans échéance expresse</t>
  </si>
  <si>
    <t>les paiements d’intérêt et le principal)</t>
  </si>
  <si>
    <t>25-27</t>
  </si>
  <si>
    <t>Tous les autres actifs</t>
  </si>
  <si>
    <t>100 % dans la tranche d’échéance supérieure à 12 mois</t>
  </si>
  <si>
    <t>TOTAL DE L’ACTIF</t>
  </si>
  <si>
    <t>PASSIF ET CAPITAUX PROPRES</t>
  </si>
  <si>
    <t>Dépôts</t>
  </si>
  <si>
    <t>Taux de  retrait des dépôts :</t>
  </si>
  <si>
    <t>Dépôts de détail</t>
  </si>
  <si>
    <t>Stable Deposits</t>
  </si>
  <si>
    <t>Dépôts à vue assurés de clients ayant une relation durable avec la caisse ou dans des comptes courants</t>
  </si>
  <si>
    <t>3 % pour le mois 1</t>
  </si>
  <si>
    <t>1 % par mois sur le solde d’amortissement progressif</t>
  </si>
  <si>
    <t>Dépôts à terme assurés de clients ayant une relation durable avec la caisse ou dans des comptes courants</t>
  </si>
  <si>
    <t xml:space="preserve">3 % par mois à l’échéance et solde net est renouvelé pour la même durée                          </t>
  </si>
  <si>
    <t>1 % pour les échéances ultérieures en fonction du solde de l’amortissement progressif</t>
  </si>
  <si>
    <t>Autres dépôts à vue assurés</t>
  </si>
  <si>
    <t>5 % pour le mois 1</t>
  </si>
  <si>
    <t>Autres dépôts à terme assurés</t>
  </si>
  <si>
    <t xml:space="preserve">5 % par mois à l’échéance et solde net est renouvelé pour la même durée                          </t>
  </si>
  <si>
    <t>Dépôts moins stables</t>
  </si>
  <si>
    <t>Dépôts de courtiers à vue</t>
  </si>
  <si>
    <t>10 % pour le mois 1</t>
  </si>
  <si>
    <t>5 % par mois sur le solde d’amortissement progressif</t>
  </si>
  <si>
    <t>Dépôts de courtiers à terme</t>
  </si>
  <si>
    <t xml:space="preserve">10 % par mois à l’échéance et solde net est renouvelé pour la même durée                          </t>
  </si>
  <si>
    <t>5 % pour les échéances ultérieures en fonction du solde de l’amortissement progressif</t>
  </si>
  <si>
    <t>Dépôts à vue non assurés</t>
  </si>
  <si>
    <t>10 au mois 1</t>
  </si>
  <si>
    <t>Dépôts à terme non assurés</t>
  </si>
  <si>
    <t>Dépôts – Clientèle de gros</t>
  </si>
  <si>
    <t>Dépôts à terme ayant une durée initiale &gt; 30 jours</t>
  </si>
  <si>
    <t>100 % à la date d’échéance contractuelle la plus proche</t>
  </si>
  <si>
    <t>Autres dépôts à vue et à terme</t>
  </si>
  <si>
    <t>Entreprises non financières - Dépôts opérationnels (assurés)</t>
  </si>
  <si>
    <t xml:space="preserve"> 3 % pour le mois 1</t>
  </si>
  <si>
    <t>3 % par mois sur le solde d’amortissement progressif</t>
  </si>
  <si>
    <t>Entreprises non financières - Dépôts opérationnels ( non assurés)</t>
  </si>
  <si>
    <t>10 % au mois 1</t>
  </si>
  <si>
    <t>Entreprises non financières  – Dépôts non opérationnels (assurés)</t>
  </si>
  <si>
    <t>12,5 % au mois 1</t>
  </si>
  <si>
    <t>Entreprises non financières  – Dépôts non opérationnels (non assurés)</t>
  </si>
  <si>
    <t>10 % par mois sur le solde d’amortissement progressif</t>
  </si>
  <si>
    <t>Institutions financières</t>
  </si>
  <si>
    <t>100 % au mois 1</t>
  </si>
  <si>
    <t>Emprunts et autres passifs</t>
  </si>
  <si>
    <t>Fédération, Central 1 ou autre institution financière</t>
  </si>
  <si>
    <t>Compte opérationnel / de compensation</t>
  </si>
  <si>
    <t>100 % au mois 1</t>
  </si>
  <si>
    <t>Emprunts à terme</t>
  </si>
  <si>
    <t>100 % à l’échéance contractuelle</t>
  </si>
  <si>
    <t>50-51</t>
  </si>
  <si>
    <t>Autres emprunts (y compris les titrisations)</t>
  </si>
  <si>
    <t>Instruments dérivés</t>
  </si>
  <si>
    <t>Tous les autres passifs</t>
  </si>
  <si>
    <t>100 % pour les tranches d’échéance &gt; 12 mois</t>
  </si>
  <si>
    <t>Capitaux propres</t>
  </si>
  <si>
    <t>100 % pour les tranches d’échéance supérieures à 12 mois</t>
  </si>
  <si>
    <t>TOTAL DU PASSIF ET DES CAPITAUX PROPRES</t>
  </si>
  <si>
    <t>POSTES POUR MÉMOIRE :</t>
  </si>
  <si>
    <t>ENGAGEMENTS</t>
  </si>
  <si>
    <t>Engagements confirmés de financement hors bilan</t>
  </si>
  <si>
    <t>Solde seulement  Aucune valeur de liquidité ne leur sera attribuée.</t>
  </si>
  <si>
    <t>Partie non financée du crédit non confirmé</t>
  </si>
  <si>
    <t>De détail</t>
  </si>
  <si>
    <t>Marge de crédit hypothécaire</t>
  </si>
  <si>
    <t>Autres</t>
  </si>
  <si>
    <t>Sociétés, États et municipalités</t>
  </si>
  <si>
    <t>Tous les autres engagements</t>
  </si>
  <si>
    <t>TOTAL DES ENGAGEMENTS</t>
  </si>
  <si>
    <t>Position</t>
  </si>
  <si>
    <t>Décote*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</si>
  <si>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</si>
  <si>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</si>
  <si>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</si>
  <si>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</si>
  <si>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</si>
  <si>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</si>
  <si>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</si>
  <si>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</si>
  <si>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</si>
  <si>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</si>
  <si>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</si>
  <si>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</si>
  <si>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&gt; 12 mois</t>
  </si>
  <si>
    <t>Encaisse</t>
  </si>
  <si>
    <t>Encaisse, billets et éléments en transit</t>
  </si>
  <si>
    <t>Titres négociables</t>
  </si>
  <si>
    <t xml:space="preserve">Valeurs mobilières émises par le gouvernement du Canada </t>
  </si>
  <si>
    <t>Bons du Trésor</t>
  </si>
  <si>
    <t>Obligations</t>
  </si>
  <si>
    <t>Coupons détachés et obligations résiduelles</t>
  </si>
  <si>
    <t>Titres garantis par le gouvernement du Canada</t>
  </si>
  <si>
    <t>Obligations hypothécaires du Canada</t>
  </si>
  <si>
    <t>TH de la LNH</t>
  </si>
  <si>
    <t>Titres émis ou garantis par un gouvernement provincial ou  municipal</t>
  </si>
  <si>
    <t>Acceptations bancaires, billets à ordre et papier commercial</t>
  </si>
  <si>
    <t>Autre</t>
  </si>
  <si>
    <t>Total des actifs liquides non grevés*</t>
  </si>
  <si>
    <t xml:space="preserve">* Veuillez indiquer le montant de décote moyen pondéré calculé à l'onglet "Tableau de décote des titres". </t>
  </si>
  <si>
    <t xml:space="preserve"> **Déclarer le total des actifs liquides non grevés dans la tranche d’échéance Semaine 1 après l’application de la décote appropriée conformément au Tableau de décotes des titres ALNGA.</t>
  </si>
  <si>
    <t xml:space="preserve">    Le montant de décote appliqué aux entrées arrivant à échéance doit être déclaré dans la tranche d’échéance contractuelle.</t>
  </si>
  <si>
    <t>Version:</t>
  </si>
  <si>
    <t>Indiquez ici le nom de la caisse</t>
  </si>
  <si>
    <t>Indiquez ici la date du rapport</t>
  </si>
  <si>
    <t>Guide</t>
  </si>
  <si>
    <t>&gt; 12 Mois</t>
  </si>
  <si>
    <t>Actifs liquides non grevés*</t>
  </si>
  <si>
    <t>TOTAL DE L'ACTIF  (FLUX DE TRÉSORERIE)</t>
  </si>
  <si>
    <t>Dépôts stables</t>
  </si>
  <si>
    <t>Dépôts à terme ayant une durée initiale supérieure à 30 jours</t>
  </si>
  <si>
    <t>Entreprises non financières – Dépôts non opérationnels (assurés)</t>
  </si>
  <si>
    <t>Entreprises non financières - Dépôts non opérationnels (non assurés)</t>
  </si>
  <si>
    <t>Autres emprunts (notamment les titrisations)</t>
  </si>
  <si>
    <t xml:space="preserve">Tous les autres passifs  
</t>
  </si>
  <si>
    <t>TOTAL DU PASSIF ET DES CAPITAUX PROPRES (SORTIES DE TRÉSORERIE)</t>
  </si>
  <si>
    <t>ENTRÉES / SORTIES NETTES DE TRÉSORERIE</t>
  </si>
  <si>
    <t>FLUX DE TRÉSORERIE CUMULATIFS NETS</t>
  </si>
  <si>
    <t xml:space="preserve"> Engagements confirmés de financement hors bilan </t>
  </si>
  <si>
    <t>Partie non confirmée du crédit engagé</t>
  </si>
  <si>
    <t>Au détail</t>
  </si>
  <si>
    <t>* Veuillez remplir la feuille de travail sur les actifs liquides non grevés.</t>
  </si>
  <si>
    <t>Tableau de décote des titres</t>
  </si>
  <si>
    <t>Exemple de pondération</t>
  </si>
  <si>
    <t>COTE</t>
  </si>
  <si>
    <t>Cote de solvabilité équivalente</t>
  </si>
  <si>
    <t>Placement</t>
  </si>
  <si>
    <t>Cote</t>
  </si>
  <si>
    <t>Actif ($)</t>
  </si>
  <si>
    <t>Décote</t>
  </si>
  <si>
    <t>Décote pondérée</t>
  </si>
  <si>
    <t>Élevée</t>
  </si>
  <si>
    <t xml:space="preserve">Entre AA-/Aa3 et AAA/Aa </t>
  </si>
  <si>
    <t>Obligation du gouvernement du Canada de 5 ans</t>
  </si>
  <si>
    <t>Moyenne</t>
  </si>
  <si>
    <t>Entre A-/A2 et A+ / A1</t>
  </si>
  <si>
    <t>Obligations de l'Ontario de 5 ans</t>
  </si>
  <si>
    <t>Faible</t>
  </si>
  <si>
    <t>Entre D et BBB+ / Baa1, ou non coté</t>
  </si>
  <si>
    <t>Pondération calculée à l'onglet "Actifs liquides non grevés"</t>
  </si>
  <si>
    <t>TITRES</t>
  </si>
  <si>
    <t>Titres gouvernementaux avec cote élevée</t>
  </si>
  <si>
    <t/>
  </si>
  <si>
    <t>Titres souverains et de banques centrales</t>
  </si>
  <si>
    <t>Titres gouvernementaux d'État, de provinces et d'organismes</t>
  </si>
  <si>
    <t>Titres gouvernementaux de municipalités</t>
  </si>
  <si>
    <t>Supranational and Multilateral Development Bank Government Securities (High rated)</t>
  </si>
  <si>
    <t>Medium Rated Government Securities</t>
  </si>
  <si>
    <t>Sovereign &amp; Central Bank Government Securities (Medium rated)</t>
  </si>
  <si>
    <t>State, Provincial &amp; Agency Government Securities (Medium rated)</t>
  </si>
  <si>
    <t>State Municipal Government Securities (Medium rated)</t>
  </si>
  <si>
    <t>Supranational and Multilateral Development Bank Government Securities (Medium rated)</t>
  </si>
  <si>
    <t>Low/Not Rated Government Securities</t>
  </si>
  <si>
    <t>Sovereign &amp; Central Bank Government Securities (Low/not rated)</t>
  </si>
  <si>
    <t>State, Provincial &amp; Agency Government Securities (Low/not rated)</t>
  </si>
  <si>
    <t>State Municipal Government Securities (Low/not rated)</t>
  </si>
  <si>
    <t>Supranational and Multilateral Development Bank Government Securities (Low/not rated)</t>
  </si>
  <si>
    <t>Agency MBS</t>
  </si>
  <si>
    <t>Agency MBS (High rated)</t>
  </si>
  <si>
    <t>Agency MBS (Medium rated)</t>
  </si>
  <si>
    <t>Agency MBS (Low/not rated)</t>
  </si>
  <si>
    <r>
      <t>Non-Agency Commercial MBS (CMBS)</t>
    </r>
    <r>
      <rPr>
        <b/>
        <sz val="10"/>
        <color rgb="FF0070C0"/>
        <rFont val="Arial"/>
        <family val="2"/>
      </rPr>
      <t xml:space="preserve"> (Note 1)</t>
    </r>
  </si>
  <si>
    <t>Non-Agency CMBS (High rated)</t>
  </si>
  <si>
    <t>Non-Agency CMBS Medium rated)</t>
  </si>
  <si>
    <t>Non-Agency CMBS (Low/not rated)</t>
  </si>
  <si>
    <r>
      <t>Non-Agency Residential MBS (RMBS)</t>
    </r>
    <r>
      <rPr>
        <b/>
        <sz val="10"/>
        <color rgb="FF0070C0"/>
        <rFont val="Arial"/>
        <family val="2"/>
      </rPr>
      <t xml:space="preserve"> (Note 1)</t>
    </r>
  </si>
  <si>
    <t>Non-Agency RMBS (High rated)</t>
  </si>
  <si>
    <t>Non-Agency RMBS (Medium rated)</t>
  </si>
  <si>
    <t>Non-Agency RMBS (Low/not rated)</t>
  </si>
  <si>
    <t>Titres gouvernementaux avec cote moyenne</t>
  </si>
  <si>
    <t>Obligations d’entreprises n’étant pas des institutions financières – IF (cote élevée)</t>
  </si>
  <si>
    <t xml:space="preserve">Obligations et papier commercial non garantis émis par des entreprises n’étant pas des IF </t>
  </si>
  <si>
    <t xml:space="preserve">Obligations sécurisées émises par des entreprises n’étant pas des IF </t>
  </si>
  <si>
    <t>Obligations et papier commercial d’IF (cote élevée)</t>
  </si>
  <si>
    <t xml:space="preserve">Obligations non garanties et papier commercial d’IF </t>
  </si>
  <si>
    <t xml:space="preserve">Obligations sécurisées d’IF </t>
  </si>
  <si>
    <t>FI issued jumbo covered bonds (High rated)</t>
  </si>
  <si>
    <t>Obligations et papier commercial émis par des entreprises n’étant pas des IF (cote moyenne)</t>
  </si>
  <si>
    <t>Obligations et papier commercial émis par des IF (cote moyenne)</t>
  </si>
  <si>
    <t xml:space="preserve">Obligations et papier commercial non garantis émis par une IF </t>
  </si>
  <si>
    <t xml:space="preserve">Obligations couvertes émises par une IF </t>
  </si>
  <si>
    <t>FI issued jumbo covered bonds (Medium rated)</t>
  </si>
  <si>
    <t>Non-FI Issued Corporate Bonds and Paper (Low/not rated)</t>
  </si>
  <si>
    <t>Non-FI issued unsecured bonds and paper (Low/not rated)</t>
  </si>
  <si>
    <t>Non-FI issued covered bonds (Low/not rated)</t>
  </si>
  <si>
    <t>FI Issued Corporate Bonds and Paper (Low/not rated)</t>
  </si>
  <si>
    <t>FI issued unsecured bonds and paper (Low/not rated)</t>
  </si>
  <si>
    <t>FI issued covered bonds (Low/not rated)</t>
  </si>
  <si>
    <t>FI issued jumbo covered bonds (Low/not rated)</t>
  </si>
  <si>
    <r>
      <t>Non-FI Issued ABS and ABCP (High rated)</t>
    </r>
    <r>
      <rPr>
        <b/>
        <sz val="10"/>
        <color rgb="FF0070C0"/>
        <rFont val="Arial"/>
        <family val="2"/>
      </rPr>
      <t xml:space="preserve"> (Note 4)</t>
    </r>
  </si>
  <si>
    <t>Non-FI Issued ABS (High rated)</t>
  </si>
  <si>
    <r>
      <t xml:space="preserve">Papier commercial adossé à des actifs (PCAA) émis par des entreprises n’étant pas des IF (cote élevée) ( </t>
    </r>
    <r>
      <rPr>
        <sz val="11"/>
        <color rgb="FF00B0F0"/>
        <rFont val="Calibri"/>
        <family val="2"/>
        <scheme val="minor"/>
      </rPr>
      <t>Note 1</t>
    </r>
    <r>
      <rPr>
        <sz val="11"/>
        <color theme="1"/>
        <rFont val="Calibri"/>
        <family val="2"/>
        <scheme val="minor"/>
      </rPr>
      <t>)</t>
    </r>
  </si>
  <si>
    <t>TAC et PCAA émis par des IF (cote élevée)</t>
  </si>
  <si>
    <t>FI Issued ABS (High rated)</t>
  </si>
  <si>
    <t>PCAA émis par une IF (cote élevée)</t>
  </si>
  <si>
    <t>Non-FI Issued ABS and ABCP (Medium rated)</t>
  </si>
  <si>
    <t>Non-FI Issued ABS (Medium rated)</t>
  </si>
  <si>
    <t>Non-FI Issued ABCP (Medium rated)</t>
  </si>
  <si>
    <t>FI Issued ABS and ABCP (Medium rated)</t>
  </si>
  <si>
    <t>FI Issued ABS (Medium rated)</t>
  </si>
  <si>
    <t>FI Issued ABCP (Medium rated)</t>
  </si>
  <si>
    <t>Non-FI Issued ABS and ABCP (Low/not rated)</t>
  </si>
  <si>
    <t>Non-FI Issued ABS (Low/not rated)</t>
  </si>
  <si>
    <t>Non-FI Issued ABCP (Low/not rated)</t>
  </si>
  <si>
    <t>FI Issued ABS and ABCP (Low/not rated)</t>
  </si>
  <si>
    <t>FI Issued ABS (Low/not rated)</t>
  </si>
  <si>
    <t>FI Issued ABCP (Low/not rated)</t>
  </si>
  <si>
    <t>Bank's own debt not eliminated</t>
  </si>
  <si>
    <t>Bank's own equity not eliminated</t>
  </si>
  <si>
    <t>TOUS LES AUTRES TITRES</t>
  </si>
  <si>
    <t>PRÊTS</t>
  </si>
  <si>
    <t>Hypothèques résidentielles titrisées</t>
  </si>
  <si>
    <t>Hypothèques résidentielles titrisées par des ALNGA (solde à l’échéance)</t>
  </si>
  <si>
    <t>Hypothèques résidentielles titrisées par des ALNGA (paiements)</t>
  </si>
  <si>
    <t>Hypothèques commerciales titrisées</t>
  </si>
  <si>
    <t>Hypothèques commerciales titrisées par des ALNGA (solde à l’échéance)</t>
  </si>
  <si>
    <t>Hypothèques commerciales titrisées par des ALNGA (paiements)</t>
  </si>
  <si>
    <t xml:space="preserve">Note 1. </t>
  </si>
  <si>
    <t>Dans le cas des PCAA à cote élevée d’IF et d’entreprises non financières, seuls les PCAA acceptés par les banques centrales du Canada et des États-Unis sont affectés de la décote de 7,5 % indiquée ci-dessus.</t>
  </si>
  <si>
    <t>Dépôts à terme excédentaires non grevés rachetables - 100 %  dans le mois 1 sous réserve de l’application d’une décote de 5 %.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</si>
</sst>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0.0000"/>
    <numFmt numFmtId="168" formatCode="0.0000000"/>
    <numFmt numFmtId="169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sz val="11"/>
      <color rgb="FF00B0F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ahoma"/>
      <family val="2"/>
    </font>
    <font>
      <i/>
      <sz val="10"/>
      <color theme="1"/>
      <name val="Calibri"/>
      <family val="2"/>
      <scheme val="minor"/>
    </font>
    <font>
      <b/>
      <sz val="14"/>
      <color theme="3" tint="-0.49995422223578601"/>
      <name val="Calibri"/>
      <family val="2"/>
      <scheme val="minor"/>
    </font>
    <font>
      <b/>
      <sz val="12"/>
      <color theme="3" tint="-0.4999542222357860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/>
  </cellStyleXfs>
  <cellXfs count="361">
    <xf numFmtId="0" fontId="0" fillId="0" borderId="0" xfId="0"/>
    <xf numFmtId="0" fontId="17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/>
    </xf>
    <xf numFmtId="166" fontId="0" fillId="0" borderId="0" xfId="2" applyNumberFormat="1" applyFont="1" applyFill="1" applyBorder="1" applyAlignment="1" applyProtection="1">
      <alignment horizontal="center" vertical="top"/>
    </xf>
    <xf numFmtId="0" fontId="0" fillId="0" borderId="11" xfId="0" applyFont="1" applyFill="1" applyBorder="1" applyAlignment="1" applyProtection="1">
      <alignment vertical="top"/>
    </xf>
    <xf numFmtId="0" fontId="0" fillId="0" borderId="11" xfId="0" applyFill="1" applyBorder="1" applyAlignment="1" applyProtection="1">
      <alignment vertical="top"/>
    </xf>
    <xf numFmtId="0" fontId="0" fillId="0" borderId="0" xfId="0" applyFont="1" applyBorder="1" applyAlignment="1" applyProtection="1">
      <alignment horizontal="left"/>
    </xf>
    <xf numFmtId="166" fontId="17" fillId="0" borderId="0" xfId="2" applyNumberFormat="1" applyFont="1" applyFill="1" applyBorder="1" applyAlignment="1" applyProtection="1">
      <alignment horizontal="center" vertical="top"/>
    </xf>
    <xf numFmtId="0" fontId="23" fillId="0" borderId="23" xfId="0" applyFont="1" applyBorder="1" applyAlignment="1" applyProtection="1">
      <alignment horizontal="left"/>
    </xf>
    <xf numFmtId="0" fontId="0" fillId="0" borderId="24" xfId="0" applyFont="1" applyBorder="1" applyAlignment="1" applyProtection="1">
      <alignment horizontal="left"/>
    </xf>
    <xf numFmtId="3" fontId="5" fillId="3" borderId="0" xfId="0" applyNumberFormat="1" applyFont="1" applyFill="1" applyAlignment="1" applyProtection="1"/>
    <xf numFmtId="3" fontId="2" fillId="0" borderId="0" xfId="0" applyNumberFormat="1" applyFont="1" applyFill="1" applyAlignment="1" applyProtection="1"/>
    <xf numFmtId="3" fontId="2" fillId="3" borderId="0" xfId="0" applyNumberFormat="1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2" fillId="0" borderId="0" xfId="0" applyFont="1" applyProtection="1"/>
    <xf numFmtId="3" fontId="1" fillId="3" borderId="0" xfId="0" applyNumberFormat="1" applyFont="1" applyFill="1" applyAlignment="1" applyProtection="1"/>
    <xf numFmtId="0" fontId="3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/>
    <xf numFmtId="1" fontId="3" fillId="2" borderId="7" xfId="0" applyNumberFormat="1" applyFont="1" applyFill="1" applyBorder="1" applyAlignment="1" applyProtection="1">
      <alignment horizontal="center" wrapText="1"/>
    </xf>
    <xf numFmtId="0" fontId="3" fillId="2" borderId="7" xfId="0" applyFont="1" applyFill="1" applyBorder="1" applyProtection="1"/>
    <xf numFmtId="0" fontId="8" fillId="2" borderId="4" xfId="0" applyFont="1" applyFill="1" applyBorder="1" applyProtection="1"/>
    <xf numFmtId="0" fontId="8" fillId="2" borderId="2" xfId="0" applyFont="1" applyFill="1" applyBorder="1" applyProtection="1"/>
    <xf numFmtId="3" fontId="7" fillId="2" borderId="1" xfId="0" applyNumberFormat="1" applyFont="1" applyFill="1" applyBorder="1" applyAlignment="1" applyProtection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/>
    </xf>
    <xf numFmtId="0" fontId="9" fillId="0" borderId="15" xfId="0" applyFont="1" applyBorder="1" applyProtection="1"/>
    <xf numFmtId="0" fontId="7" fillId="0" borderId="16" xfId="0" applyFont="1" applyBorder="1" applyProtection="1"/>
    <xf numFmtId="3" fontId="7" fillId="0" borderId="20" xfId="0" applyNumberFormat="1" applyFont="1" applyBorder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9" fillId="0" borderId="8" xfId="0" applyFont="1" applyBorder="1" applyProtection="1"/>
    <xf numFmtId="3" fontId="7" fillId="3" borderId="3" xfId="1" applyNumberFormat="1" applyFont="1" applyFill="1" applyBorder="1" applyAlignment="1" applyProtection="1">
      <alignment horizontal="center" vertical="center"/>
    </xf>
    <xf numFmtId="0" fontId="0" fillId="3" borderId="0" xfId="0" applyFill="1" applyProtection="1"/>
    <xf numFmtId="3" fontId="7" fillId="3" borderId="3" xfId="0" applyNumberFormat="1" applyFont="1" applyFill="1" applyBorder="1" applyAlignment="1" applyProtection="1">
      <alignment horizontal="center" vertical="center"/>
    </xf>
    <xf numFmtId="0" fontId="7" fillId="0" borderId="8" xfId="0" applyFont="1" applyBorder="1" applyProtection="1"/>
    <xf numFmtId="0" fontId="7" fillId="0" borderId="0" xfId="0" applyFont="1" applyBorder="1" applyProtection="1"/>
    <xf numFmtId="3" fontId="7" fillId="0" borderId="3" xfId="1" applyNumberFormat="1" applyFont="1" applyFill="1" applyBorder="1" applyAlignment="1" applyProtection="1">
      <alignment horizontal="center" vertical="center"/>
    </xf>
    <xf numFmtId="165" fontId="25" fillId="0" borderId="0" xfId="3" quotePrefix="1" applyNumberFormat="1" applyFont="1" applyFill="1" applyBorder="1" applyAlignment="1" applyProtection="1">
      <alignment horizontal="center" vertical="top"/>
    </xf>
    <xf numFmtId="165" fontId="25" fillId="0" borderId="5" xfId="3" quotePrefix="1" applyNumberFormat="1" applyFont="1" applyFill="1" applyBorder="1" applyAlignment="1" applyProtection="1">
      <alignment horizontal="center" vertical="top"/>
    </xf>
    <xf numFmtId="3" fontId="7" fillId="0" borderId="21" xfId="0" applyNumberFormat="1" applyFont="1" applyBorder="1" applyAlignment="1" applyProtection="1">
      <alignment horizontal="center" vertical="center"/>
    </xf>
    <xf numFmtId="3" fontId="7" fillId="2" borderId="20" xfId="0" applyNumberFormat="1" applyFont="1" applyFill="1" applyBorder="1" applyAlignment="1" applyProtection="1">
      <alignment horizontal="center" vertical="center"/>
    </xf>
    <xf numFmtId="3" fontId="7" fillId="2" borderId="32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Protection="1"/>
    <xf numFmtId="3" fontId="7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Border="1" applyProtection="1"/>
    <xf numFmtId="0" fontId="7" fillId="0" borderId="0" xfId="0" applyFont="1" applyProtection="1"/>
    <xf numFmtId="3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Protection="1"/>
    <xf numFmtId="0" fontId="7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Border="1" applyProtection="1"/>
    <xf numFmtId="0" fontId="9" fillId="0" borderId="0" xfId="0" applyFont="1" applyBorder="1" applyProtection="1"/>
    <xf numFmtId="0" fontId="10" fillId="0" borderId="0" xfId="0" applyFont="1" applyBorder="1" applyProtection="1"/>
    <xf numFmtId="3" fontId="7" fillId="0" borderId="1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7" fillId="2" borderId="18" xfId="0" applyNumberFormat="1" applyFont="1" applyFill="1" applyBorder="1" applyAlignment="1" applyProtection="1">
      <alignment horizontal="center" vertical="center"/>
    </xf>
    <xf numFmtId="1" fontId="7" fillId="3" borderId="8" xfId="0" applyNumberFormat="1" applyFont="1" applyFill="1" applyBorder="1" applyProtection="1"/>
    <xf numFmtId="0" fontId="7" fillId="3" borderId="8" xfId="0" applyFont="1" applyFill="1" applyBorder="1" applyProtection="1"/>
    <xf numFmtId="0" fontId="7" fillId="3" borderId="0" xfId="0" applyFont="1" applyFill="1" applyBorder="1" applyProtection="1"/>
    <xf numFmtId="1" fontId="9" fillId="2" borderId="7" xfId="0" applyNumberFormat="1" applyFont="1" applyFill="1" applyBorder="1" applyProtection="1"/>
    <xf numFmtId="0" fontId="7" fillId="2" borderId="4" xfId="0" applyFont="1" applyFill="1" applyBorder="1" applyProtection="1"/>
    <xf numFmtId="0" fontId="7" fillId="2" borderId="5" xfId="0" applyFont="1" applyFill="1" applyBorder="1" applyProtection="1"/>
    <xf numFmtId="0" fontId="10" fillId="3" borderId="0" xfId="0" applyFont="1" applyFill="1" applyBorder="1" applyProtection="1"/>
    <xf numFmtId="3" fontId="7" fillId="2" borderId="6" xfId="0" applyNumberFormat="1" applyFont="1" applyFill="1" applyBorder="1" applyAlignment="1" applyProtection="1">
      <alignment horizontal="center" vertical="center"/>
    </xf>
    <xf numFmtId="0" fontId="7" fillId="3" borderId="16" xfId="0" applyFont="1" applyFill="1" applyBorder="1" applyProtection="1"/>
    <xf numFmtId="3" fontId="7" fillId="3" borderId="16" xfId="0" applyNumberFormat="1" applyFont="1" applyFill="1" applyBorder="1" applyProtection="1"/>
    <xf numFmtId="3" fontId="7" fillId="3" borderId="0" xfId="0" applyNumberFormat="1" applyFont="1" applyFill="1" applyBorder="1" applyProtection="1"/>
    <xf numFmtId="0" fontId="0" fillId="3" borderId="0" xfId="0" applyFill="1" applyBorder="1" applyProtection="1"/>
    <xf numFmtId="3" fontId="7" fillId="0" borderId="0" xfId="0" applyNumberFormat="1" applyFont="1" applyProtection="1"/>
    <xf numFmtId="3" fontId="0" fillId="0" borderId="0" xfId="0" applyNumberFormat="1" applyProtection="1"/>
    <xf numFmtId="3" fontId="1" fillId="3" borderId="0" xfId="0" applyNumberFormat="1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3" fontId="2" fillId="0" borderId="0" xfId="0" applyNumberFormat="1" applyFont="1" applyProtection="1"/>
    <xf numFmtId="0" fontId="5" fillId="3" borderId="0" xfId="0" applyFont="1" applyFill="1" applyAlignment="1" applyProtection="1"/>
    <xf numFmtId="3" fontId="2" fillId="0" borderId="0" xfId="0" applyNumberFormat="1" applyFont="1" applyFill="1" applyProtection="1"/>
    <xf numFmtId="0" fontId="4" fillId="2" borderId="4" xfId="0" applyFont="1" applyFill="1" applyBorder="1" applyProtection="1"/>
    <xf numFmtId="0" fontId="4" fillId="2" borderId="2" xfId="0" applyFont="1" applyFill="1" applyBorder="1" applyProtection="1"/>
    <xf numFmtId="3" fontId="6" fillId="2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3" fontId="13" fillId="2" borderId="1" xfId="0" applyNumberFormat="1" applyFont="1" applyFill="1" applyBorder="1" applyAlignment="1" applyProtection="1">
      <alignment horizontal="center"/>
    </xf>
    <xf numFmtId="3" fontId="7" fillId="2" borderId="1" xfId="0" applyNumberFormat="1" applyFont="1" applyFill="1" applyBorder="1" applyAlignment="1" applyProtection="1">
      <alignment horizontal="center"/>
    </xf>
    <xf numFmtId="0" fontId="4" fillId="0" borderId="0" xfId="0" applyFont="1" applyProtection="1"/>
    <xf numFmtId="0" fontId="10" fillId="0" borderId="15" xfId="0" applyFont="1" applyBorder="1" applyProtection="1"/>
    <xf numFmtId="0" fontId="7" fillId="0" borderId="17" xfId="0" applyFont="1" applyBorder="1" applyProtection="1"/>
    <xf numFmtId="3" fontId="7" fillId="0" borderId="3" xfId="0" applyNumberFormat="1" applyFont="1" applyBorder="1" applyProtection="1"/>
    <xf numFmtId="9" fontId="7" fillId="0" borderId="3" xfId="2" applyFont="1" applyBorder="1" applyProtection="1"/>
    <xf numFmtId="3" fontId="0" fillId="0" borderId="3" xfId="0" applyNumberFormat="1" applyBorder="1" applyProtection="1"/>
    <xf numFmtId="3" fontId="7" fillId="0" borderId="3" xfId="0" applyNumberFormat="1" applyFont="1" applyFill="1" applyBorder="1" applyProtection="1"/>
    <xf numFmtId="0" fontId="10" fillId="0" borderId="8" xfId="0" applyFont="1" applyBorder="1" applyProtection="1"/>
    <xf numFmtId="3" fontId="7" fillId="3" borderId="3" xfId="0" applyNumberFormat="1" applyFont="1" applyFill="1" applyBorder="1" applyProtection="1"/>
    <xf numFmtId="9" fontId="7" fillId="3" borderId="3" xfId="2" applyFont="1" applyFill="1" applyBorder="1" applyProtection="1"/>
    <xf numFmtId="9" fontId="7" fillId="0" borderId="3" xfId="2" applyFont="1" applyFill="1" applyBorder="1" applyProtection="1"/>
    <xf numFmtId="0" fontId="7" fillId="0" borderId="3" xfId="0" applyFont="1" applyBorder="1" applyProtection="1"/>
    <xf numFmtId="3" fontId="7" fillId="2" borderId="6" xfId="0" applyNumberFormat="1" applyFont="1" applyFill="1" applyBorder="1" applyProtection="1"/>
    <xf numFmtId="0" fontId="11" fillId="0" borderId="19" xfId="0" applyFont="1" applyFill="1" applyBorder="1" applyProtection="1"/>
    <xf numFmtId="3" fontId="7" fillId="0" borderId="19" xfId="0" applyNumberFormat="1" applyFont="1" applyFill="1" applyBorder="1" applyProtection="1"/>
    <xf numFmtId="3" fontId="0" fillId="0" borderId="0" xfId="0" applyNumberFormat="1" applyFill="1" applyProtection="1"/>
    <xf numFmtId="0" fontId="0" fillId="0" borderId="0" xfId="0" applyFill="1" applyProtection="1"/>
    <xf numFmtId="0" fontId="3" fillId="3" borderId="0" xfId="0" applyFont="1" applyFill="1" applyProtection="1"/>
    <xf numFmtId="0" fontId="8" fillId="3" borderId="0" xfId="0" applyFont="1" applyFill="1" applyProtection="1"/>
    <xf numFmtId="0" fontId="8" fillId="0" borderId="0" xfId="0" applyFont="1" applyProtection="1"/>
    <xf numFmtId="0" fontId="12" fillId="3" borderId="0" xfId="0" applyFont="1" applyFill="1" applyAlignment="1" applyProtection="1"/>
    <xf numFmtId="0" fontId="8" fillId="3" borderId="5" xfId="0" applyFont="1" applyFill="1" applyBorder="1" applyProtection="1"/>
    <xf numFmtId="0" fontId="8" fillId="3" borderId="5" xfId="0" applyFont="1" applyFill="1" applyBorder="1" applyAlignment="1" applyProtection="1">
      <alignment horizontal="center"/>
    </xf>
    <xf numFmtId="0" fontId="9" fillId="0" borderId="15" xfId="0" applyFont="1" applyBorder="1" applyAlignment="1" applyProtection="1">
      <alignment vertical="top"/>
    </xf>
    <xf numFmtId="0" fontId="7" fillId="0" borderId="16" xfId="0" applyFont="1" applyBorder="1" applyAlignment="1" applyProtection="1">
      <alignment vertical="top"/>
    </xf>
    <xf numFmtId="0" fontId="7" fillId="0" borderId="17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13" fillId="0" borderId="0" xfId="0" applyFont="1" applyBorder="1" applyProtection="1"/>
    <xf numFmtId="0" fontId="13" fillId="0" borderId="0" xfId="0" applyFont="1" applyFill="1" applyBorder="1" applyProtection="1"/>
    <xf numFmtId="0" fontId="7" fillId="0" borderId="11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7" fillId="0" borderId="8" xfId="0" applyFont="1" applyFill="1" applyBorder="1" applyAlignment="1" applyProtection="1">
      <alignment vertical="top"/>
    </xf>
    <xf numFmtId="0" fontId="7" fillId="2" borderId="12" xfId="0" applyNumberFormat="1" applyFont="1" applyFill="1" applyBorder="1" applyProtection="1"/>
    <xf numFmtId="0" fontId="13" fillId="2" borderId="13" xfId="0" applyFont="1" applyFill="1" applyBorder="1" applyProtection="1"/>
    <xf numFmtId="0" fontId="7" fillId="2" borderId="13" xfId="0" applyFont="1" applyFill="1" applyBorder="1" applyProtection="1"/>
    <xf numFmtId="0" fontId="7" fillId="2" borderId="14" xfId="0" applyFont="1" applyFill="1" applyBorder="1" applyProtection="1"/>
    <xf numFmtId="0" fontId="7" fillId="2" borderId="12" xfId="0" applyFont="1" applyFill="1" applyBorder="1" applyProtection="1"/>
    <xf numFmtId="0" fontId="14" fillId="0" borderId="0" xfId="0" applyFont="1" applyBorder="1" applyProtection="1"/>
    <xf numFmtId="0" fontId="15" fillId="0" borderId="0" xfId="0" applyFont="1" applyBorder="1" applyProtection="1"/>
    <xf numFmtId="0" fontId="13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/>
    </xf>
    <xf numFmtId="0" fontId="7" fillId="0" borderId="8" xfId="0" applyFont="1" applyBorder="1" applyAlignment="1" applyProtection="1">
      <alignment vertical="top"/>
    </xf>
    <xf numFmtId="167" fontId="7" fillId="0" borderId="0" xfId="0" applyNumberFormat="1" applyFont="1" applyProtection="1"/>
    <xf numFmtId="168" fontId="7" fillId="0" borderId="0" xfId="0" applyNumberFormat="1" applyFont="1" applyProtection="1"/>
    <xf numFmtId="0" fontId="13" fillId="3" borderId="0" xfId="0" applyFont="1" applyFill="1" applyBorder="1" applyProtection="1"/>
    <xf numFmtId="0" fontId="7" fillId="3" borderId="11" xfId="0" applyFont="1" applyFill="1" applyBorder="1" applyProtection="1"/>
    <xf numFmtId="0" fontId="10" fillId="2" borderId="4" xfId="0" applyFont="1" applyFill="1" applyBorder="1" applyProtection="1"/>
    <xf numFmtId="0" fontId="7" fillId="2" borderId="7" xfId="0" applyFont="1" applyFill="1" applyBorder="1" applyProtection="1"/>
    <xf numFmtId="0" fontId="7" fillId="2" borderId="2" xfId="0" applyFont="1" applyFill="1" applyBorder="1" applyProtection="1"/>
    <xf numFmtId="0" fontId="7" fillId="0" borderId="3" xfId="0" applyFont="1" applyBorder="1" applyProtection="1">
      <protection locked="0"/>
    </xf>
    <xf numFmtId="0" fontId="7" fillId="3" borderId="3" xfId="0" applyFont="1" applyFill="1" applyBorder="1" applyProtection="1">
      <protection locked="0"/>
    </xf>
    <xf numFmtId="3" fontId="7" fillId="0" borderId="32" xfId="0" applyNumberFormat="1" applyFont="1" applyFill="1" applyBorder="1" applyAlignment="1" applyProtection="1">
      <alignment horizontal="center" vertical="center"/>
    </xf>
    <xf numFmtId="3" fontId="7" fillId="0" borderId="20" xfId="0" applyNumberFormat="1" applyFont="1" applyFill="1" applyBorder="1" applyAlignment="1" applyProtection="1">
      <alignment horizontal="center" vertical="center"/>
    </xf>
    <xf numFmtId="3" fontId="7" fillId="6" borderId="3" xfId="0" applyNumberFormat="1" applyFont="1" applyFill="1" applyBorder="1" applyProtection="1">
      <protection locked="0"/>
    </xf>
    <xf numFmtId="3" fontId="7" fillId="6" borderId="3" xfId="1" applyNumberFormat="1" applyFont="1" applyFill="1" applyBorder="1" applyAlignment="1" applyProtection="1">
      <alignment horizontal="center" vertical="center"/>
      <protection locked="0"/>
    </xf>
    <xf numFmtId="9" fontId="7" fillId="6" borderId="3" xfId="2" applyFont="1" applyFill="1" applyBorder="1" applyProtection="1">
      <protection locked="0"/>
    </xf>
    <xf numFmtId="169" fontId="7" fillId="6" borderId="3" xfId="1" applyNumberFormat="1" applyFont="1" applyFill="1" applyBorder="1" applyProtection="1">
      <protection locked="0"/>
    </xf>
    <xf numFmtId="0" fontId="7" fillId="0" borderId="0" xfId="0" applyFont="1" applyBorder="1" applyProtection="1"/>
    <xf numFmtId="0" fontId="7" fillId="0" borderId="11" xfId="0" applyFont="1" applyBorder="1" applyProtection="1"/>
    <xf numFmtId="0" fontId="10" fillId="0" borderId="0" xfId="0" applyFont="1" applyBorder="1" applyProtection="1"/>
    <xf numFmtId="0" fontId="9" fillId="0" borderId="0" xfId="0" applyFont="1" applyBorder="1" applyProtection="1"/>
    <xf numFmtId="0" fontId="3" fillId="3" borderId="0" xfId="0" applyFont="1" applyFill="1" applyAlignment="1" applyProtection="1">
      <alignment horizontal="left"/>
    </xf>
    <xf numFmtId="0" fontId="0" fillId="0" borderId="0" xfId="0" applyAlignment="1" applyProtection="1"/>
    <xf numFmtId="0" fontId="0" fillId="0" borderId="0" xfId="0" applyFont="1" applyBorder="1" applyAlignment="1" applyProtection="1">
      <alignment horizontal="left" vertical="top" wrapText="1"/>
    </xf>
    <xf numFmtId="3" fontId="7" fillId="0" borderId="6" xfId="0" applyNumberFormat="1" applyFont="1" applyFill="1" applyBorder="1" applyProtection="1"/>
    <xf numFmtId="0" fontId="17" fillId="5" borderId="34" xfId="0" applyFont="1" applyFill="1" applyBorder="1" applyAlignment="1" applyProtection="1">
      <alignment horizontal="center" vertical="center" wrapText="1"/>
    </xf>
    <xf numFmtId="0" fontId="17" fillId="5" borderId="35" xfId="0" applyFont="1" applyFill="1" applyBorder="1" applyAlignment="1" applyProtection="1">
      <alignment horizontal="center" vertical="center" wrapText="1"/>
    </xf>
    <xf numFmtId="0" fontId="17" fillId="5" borderId="36" xfId="0" applyFont="1" applyFill="1" applyBorder="1" applyAlignment="1" applyProtection="1">
      <alignment horizontal="center" vertical="center" wrapText="1"/>
    </xf>
    <xf numFmtId="0" fontId="0" fillId="0" borderId="2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6" xfId="0" applyFill="1" applyBorder="1" applyAlignment="1" applyProtection="1">
      <alignment vertical="top"/>
    </xf>
    <xf numFmtId="0" fontId="20" fillId="0" borderId="26" xfId="0" applyFont="1" applyFill="1" applyBorder="1" applyAlignment="1" applyProtection="1">
      <alignment vertical="top"/>
    </xf>
    <xf numFmtId="166" fontId="0" fillId="0" borderId="22" xfId="2" applyNumberFormat="1" applyFont="1" applyFill="1" applyBorder="1" applyAlignment="1" applyProtection="1">
      <alignment horizontal="center" vertical="top"/>
    </xf>
    <xf numFmtId="0" fontId="0" fillId="0" borderId="26" xfId="0" applyFont="1" applyFill="1" applyBorder="1" applyAlignment="1" applyProtection="1">
      <alignment vertical="top"/>
    </xf>
    <xf numFmtId="166" fontId="0" fillId="0" borderId="39" xfId="2" applyNumberFormat="1" applyFont="1" applyFill="1" applyBorder="1" applyAlignment="1" applyProtection="1">
      <alignment horizontal="center" vertical="top"/>
    </xf>
    <xf numFmtId="166" fontId="0" fillId="0" borderId="40" xfId="2" applyNumberFormat="1" applyFont="1" applyFill="1" applyBorder="1" applyAlignment="1" applyProtection="1">
      <alignment horizontal="center" vertical="top"/>
    </xf>
    <xf numFmtId="166" fontId="0" fillId="0" borderId="38" xfId="2" applyNumberFormat="1" applyFont="1" applyFill="1" applyBorder="1" applyAlignment="1" applyProtection="1">
      <alignment horizontal="center" vertical="top"/>
    </xf>
    <xf numFmtId="166" fontId="0" fillId="0" borderId="41" xfId="2" applyNumberFormat="1" applyFont="1" applyFill="1" applyBorder="1" applyAlignment="1" applyProtection="1">
      <alignment horizontal="center" vertical="top"/>
    </xf>
    <xf numFmtId="166" fontId="0" fillId="0" borderId="42" xfId="2" applyNumberFormat="1" applyFont="1" applyFill="1" applyBorder="1" applyAlignment="1" applyProtection="1">
      <alignment horizontal="center" vertical="top"/>
    </xf>
    <xf numFmtId="0" fontId="21" fillId="0" borderId="26" xfId="0" applyFont="1" applyFill="1" applyBorder="1" applyAlignment="1" applyProtection="1">
      <alignment horizontal="right" vertical="top"/>
    </xf>
    <xf numFmtId="0" fontId="17" fillId="0" borderId="26" xfId="0" applyFont="1" applyFill="1" applyBorder="1" applyAlignment="1" applyProtection="1">
      <alignment vertical="top"/>
    </xf>
    <xf numFmtId="166" fontId="17" fillId="0" borderId="38" xfId="2" applyNumberFormat="1" applyFont="1" applyFill="1" applyBorder="1" applyAlignment="1" applyProtection="1">
      <alignment horizontal="center" vertical="top"/>
    </xf>
    <xf numFmtId="0" fontId="22" fillId="0" borderId="26" xfId="0" applyFont="1" applyFill="1" applyBorder="1" applyAlignment="1" applyProtection="1">
      <alignment vertical="top"/>
    </xf>
    <xf numFmtId="0" fontId="0" fillId="0" borderId="27" xfId="0" applyFont="1" applyFill="1" applyBorder="1" applyAlignment="1" applyProtection="1">
      <alignment vertical="top"/>
    </xf>
    <xf numFmtId="166" fontId="0" fillId="0" borderId="43" xfId="2" applyNumberFormat="1" applyFont="1" applyFill="1" applyBorder="1" applyAlignment="1" applyProtection="1">
      <alignment horizontal="center" vertical="top"/>
    </xf>
    <xf numFmtId="0" fontId="0" fillId="0" borderId="25" xfId="0" applyFont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Alignment="1" applyProtection="1">
      <alignment horizontal="center" vertical="top"/>
    </xf>
    <xf numFmtId="0" fontId="17" fillId="0" borderId="0" xfId="0" applyFont="1" applyProtection="1"/>
    <xf numFmtId="0" fontId="0" fillId="0" borderId="26" xfId="0" applyBorder="1" applyProtection="1"/>
    <xf numFmtId="0" fontId="0" fillId="0" borderId="0" xfId="0" applyBorder="1" applyAlignment="1" applyProtection="1">
      <alignment horizontal="center"/>
    </xf>
    <xf numFmtId="169" fontId="0" fillId="0" borderId="0" xfId="1" applyNumberFormat="1" applyFont="1" applyBorder="1" applyAlignment="1" applyProtection="1">
      <alignment horizontal="center"/>
    </xf>
    <xf numFmtId="166" fontId="0" fillId="0" borderId="0" xfId="2" applyNumberFormat="1" applyFont="1" applyBorder="1" applyAlignment="1" applyProtection="1">
      <alignment horizontal="center"/>
    </xf>
    <xf numFmtId="166" fontId="0" fillId="0" borderId="22" xfId="2" applyNumberFormat="1" applyFont="1" applyBorder="1" applyAlignment="1" applyProtection="1">
      <alignment horizontal="center"/>
    </xf>
    <xf numFmtId="9" fontId="0" fillId="0" borderId="0" xfId="2" applyFont="1" applyBorder="1" applyAlignment="1" applyProtection="1">
      <alignment horizontal="center"/>
    </xf>
    <xf numFmtId="166" fontId="0" fillId="7" borderId="46" xfId="0" applyNumberFormat="1" applyFill="1" applyBorder="1" applyAlignment="1" applyProtection="1">
      <alignment horizontal="center"/>
    </xf>
    <xf numFmtId="0" fontId="7" fillId="2" borderId="6" xfId="0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10" fillId="0" borderId="0" xfId="0" applyFont="1" applyBorder="1" applyAlignment="1" applyProtection="1"/>
    <xf numFmtId="0" fontId="7" fillId="0" borderId="0" xfId="0" applyFont="1" applyBorder="1" applyProtection="1"/>
    <xf numFmtId="0" fontId="9" fillId="0" borderId="8" xfId="0" applyFont="1" applyBorder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/>
    <xf numFmtId="0" fontId="10" fillId="0" borderId="11" xfId="0" applyFont="1" applyBorder="1" applyAlignment="1" applyProtection="1"/>
    <xf numFmtId="0" fontId="9" fillId="8" borderId="7" xfId="0" applyFont="1" applyFill="1" applyBorder="1"/>
    <xf numFmtId="0" fontId="9" fillId="8" borderId="9" xfId="0" applyFont="1" applyFill="1" applyBorder="1"/>
    <xf numFmtId="0" fontId="7" fillId="3" borderId="0" xfId="0" applyFont="1" applyFill="1" applyBorder="1"/>
    <xf numFmtId="0" fontId="10" fillId="3" borderId="0" xfId="0" applyFont="1" applyFill="1" applyBorder="1"/>
    <xf numFmtId="0" fontId="26" fillId="0" borderId="0" xfId="0" applyFont="1"/>
    <xf numFmtId="0" fontId="27" fillId="8" borderId="7" xfId="0" applyFont="1" applyFill="1" applyBorder="1"/>
    <xf numFmtId="0" fontId="11" fillId="0" borderId="0" xfId="0" applyFont="1" applyBorder="1"/>
    <xf numFmtId="0" fontId="10" fillId="0" borderId="8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11" fillId="0" borderId="19" xfId="0" applyFont="1" applyFill="1" applyBorder="1"/>
    <xf numFmtId="0" fontId="11" fillId="0" borderId="0" xfId="0" applyFont="1" applyFill="1"/>
    <xf numFmtId="0" fontId="28" fillId="8" borderId="7" xfId="0" applyFont="1" applyFill="1" applyBorder="1"/>
    <xf numFmtId="0" fontId="9" fillId="0" borderId="8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/>
    <xf numFmtId="0" fontId="10" fillId="0" borderId="0" xfId="0" applyFont="1" applyFill="1" applyBorder="1"/>
    <xf numFmtId="0" fontId="7" fillId="0" borderId="0" xfId="0" applyFont="1" applyFill="1" applyBorder="1" applyAlignment="1">
      <alignment vertical="top"/>
    </xf>
    <xf numFmtId="0" fontId="13" fillId="0" borderId="0" xfId="0" applyFont="1" applyFill="1" applyBorder="1"/>
    <xf numFmtId="0" fontId="15" fillId="0" borderId="0" xfId="0" applyFont="1" applyBorder="1"/>
    <xf numFmtId="0" fontId="13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0" xfId="0" applyFont="1" applyBorder="1" applyAlignment="1">
      <alignment vertical="top"/>
    </xf>
    <xf numFmtId="0" fontId="0" fillId="0" borderId="11" xfId="0" applyFont="1" applyFill="1" applyBorder="1" applyAlignment="1" applyProtection="1">
      <alignment vertical="top" wrapText="1"/>
    </xf>
    <xf numFmtId="0" fontId="0" fillId="0" borderId="11" xfId="0" applyFill="1" applyBorder="1" applyAlignment="1" applyProtection="1">
      <alignment vertical="top" wrapText="1"/>
    </xf>
    <xf numFmtId="0" fontId="0" fillId="0" borderId="26" xfId="0" applyBorder="1" applyAlignment="1" applyProtection="1">
      <alignment wrapText="1"/>
    </xf>
    <xf numFmtId="9" fontId="17" fillId="0" borderId="42" xfId="2" applyFont="1" applyFill="1" applyBorder="1" applyAlignment="1" applyProtection="1">
      <alignment horizontal="center" vertical="top"/>
    </xf>
    <xf numFmtId="0" fontId="17" fillId="9" borderId="34" xfId="0" applyFont="1" applyFill="1" applyBorder="1" applyAlignment="1" applyProtection="1">
      <alignment vertical="top"/>
    </xf>
    <xf numFmtId="0" fontId="17" fillId="9" borderId="37" xfId="0" applyFont="1" applyFill="1" applyBorder="1" applyAlignment="1" applyProtection="1">
      <alignment vertical="top"/>
    </xf>
    <xf numFmtId="0" fontId="0" fillId="0" borderId="27" xfId="0" applyBorder="1" applyProtection="1"/>
    <xf numFmtId="0" fontId="7" fillId="0" borderId="0" xfId="0" applyFont="1" applyBorder="1" applyAlignment="1">
      <alignment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Border="1" applyProtection="1"/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47" xfId="0" applyFont="1" applyFill="1" applyBorder="1" applyAlignment="1" applyProtection="1">
      <alignment vertical="top"/>
    </xf>
    <xf numFmtId="0" fontId="7" fillId="0" borderId="0" xfId="0" applyFont="1" applyBorder="1" applyProtection="1"/>
    <xf numFmtId="0" fontId="7" fillId="0" borderId="11" xfId="0" applyFont="1" applyBorder="1" applyProtection="1"/>
    <xf numFmtId="1" fontId="1" fillId="3" borderId="0" xfId="0" applyNumberFormat="1" applyFont="1" applyFill="1" applyProtection="1"/>
    <xf numFmtId="1" fontId="2" fillId="3" borderId="0" xfId="0" applyNumberFormat="1" applyFont="1" applyFill="1" applyProtection="1"/>
    <xf numFmtId="14" fontId="30" fillId="3" borderId="0" xfId="0" applyNumberFormat="1" applyFont="1" applyFill="1"/>
    <xf numFmtId="0" fontId="32" fillId="10" borderId="8" xfId="0" applyFont="1" applyFill="1" applyBorder="1" applyProtection="1"/>
    <xf numFmtId="0" fontId="32" fillId="10" borderId="0" xfId="0" applyFont="1" applyFill="1" applyBorder="1" applyProtection="1"/>
    <xf numFmtId="3" fontId="32" fillId="10" borderId="3" xfId="1" applyNumberFormat="1" applyFont="1" applyFill="1" applyBorder="1" applyAlignment="1" applyProtection="1">
      <alignment horizontal="center" vertical="center"/>
    </xf>
    <xf numFmtId="1" fontId="9" fillId="3" borderId="8" xfId="0" applyNumberFormat="1" applyFont="1" applyFill="1" applyBorder="1" applyAlignment="1">
      <alignment horizontal="center"/>
    </xf>
    <xf numFmtId="1" fontId="7" fillId="3" borderId="20" xfId="0" applyNumberFormat="1" applyFont="1" applyFill="1" applyBorder="1" applyProtection="1"/>
    <xf numFmtId="1" fontId="9" fillId="3" borderId="3" xfId="0" applyNumberFormat="1" applyFont="1" applyFill="1" applyBorder="1" applyAlignment="1">
      <alignment horizontal="center"/>
    </xf>
    <xf numFmtId="1" fontId="7" fillId="3" borderId="16" xfId="0" applyNumberFormat="1" applyFont="1" applyFill="1" applyBorder="1" applyProtection="1"/>
    <xf numFmtId="1" fontId="7" fillId="3" borderId="0" xfId="0" applyNumberFormat="1" applyFont="1" applyFill="1" applyProtection="1"/>
    <xf numFmtId="1" fontId="0" fillId="3" borderId="0" xfId="0" applyNumberFormat="1" applyFill="1" applyProtection="1"/>
    <xf numFmtId="1" fontId="9" fillId="2" borderId="9" xfId="0" applyNumberFormat="1" applyFont="1" applyFill="1" applyBorder="1" applyProtection="1"/>
    <xf numFmtId="1" fontId="9" fillId="3" borderId="8" xfId="0" applyNumberFormat="1" applyFont="1" applyFill="1" applyBorder="1" applyAlignment="1">
      <alignment horizontal="center" vertical="center"/>
    </xf>
    <xf numFmtId="1" fontId="7" fillId="3" borderId="8" xfId="0" applyNumberFormat="1" applyFont="1" applyFill="1" applyBorder="1" applyAlignment="1" applyProtection="1">
      <alignment horizontal="center" vertical="center"/>
    </xf>
    <xf numFmtId="1" fontId="9" fillId="3" borderId="8" xfId="0" applyNumberFormat="1" applyFont="1" applyFill="1" applyBorder="1" applyAlignment="1" applyProtection="1">
      <alignment horizontal="center" vertical="center"/>
    </xf>
    <xf numFmtId="1" fontId="9" fillId="3" borderId="15" xfId="0" applyNumberFormat="1" applyFont="1" applyFill="1" applyBorder="1" applyAlignment="1" applyProtection="1">
      <alignment horizontal="center" vertical="center"/>
    </xf>
    <xf numFmtId="1" fontId="9" fillId="3" borderId="8" xfId="0" quotePrefix="1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Alignment="1" applyProtection="1">
      <alignment vertical="center"/>
    </xf>
    <xf numFmtId="1" fontId="8" fillId="3" borderId="0" xfId="0" applyNumberFormat="1" applyFont="1" applyFill="1" applyAlignment="1" applyProtection="1">
      <alignment vertical="center"/>
    </xf>
    <xf numFmtId="1" fontId="3" fillId="2" borderId="7" xfId="0" applyNumberFormat="1" applyFont="1" applyFill="1" applyBorder="1" applyAlignment="1" applyProtection="1">
      <alignment horizontal="center" vertical="center" wrapText="1"/>
    </xf>
    <xf numFmtId="1" fontId="9" fillId="0" borderId="15" xfId="0" applyNumberFormat="1" applyFont="1" applyBorder="1" applyAlignment="1" applyProtection="1">
      <alignment horizontal="center" vertical="center"/>
    </xf>
    <xf numFmtId="1" fontId="9" fillId="0" borderId="8" xfId="0" applyNumberFormat="1" applyFont="1" applyBorder="1" applyAlignment="1" applyProtection="1">
      <alignment horizontal="center" vertical="center"/>
    </xf>
    <xf numFmtId="1" fontId="9" fillId="0" borderId="8" xfId="0" applyNumberFormat="1" applyFont="1" applyFill="1" applyBorder="1" applyAlignment="1" applyProtection="1">
      <alignment horizontal="center" vertical="center"/>
    </xf>
    <xf numFmtId="1" fontId="7" fillId="0" borderId="8" xfId="0" applyNumberFormat="1" applyFont="1" applyBorder="1" applyAlignment="1" applyProtection="1">
      <alignment horizontal="center" vertical="center"/>
    </xf>
    <xf numFmtId="1" fontId="7" fillId="3" borderId="8" xfId="0" applyNumberFormat="1" applyFont="1" applyFill="1" applyBorder="1" applyAlignment="1" applyProtection="1">
      <alignment vertical="center"/>
    </xf>
    <xf numFmtId="1" fontId="9" fillId="2" borderId="7" xfId="0" applyNumberFormat="1" applyFont="1" applyFill="1" applyBorder="1" applyAlignment="1" applyProtection="1">
      <alignment vertical="center"/>
    </xf>
    <xf numFmtId="1" fontId="7" fillId="0" borderId="0" xfId="0" applyNumberFormat="1" applyFont="1" applyAlignment="1" applyProtection="1">
      <alignment vertical="center"/>
    </xf>
    <xf numFmtId="1" fontId="31" fillId="10" borderId="8" xfId="0" applyNumberFormat="1" applyFont="1" applyFill="1" applyBorder="1" applyAlignment="1" applyProtection="1">
      <alignment horizontal="center" vertical="center"/>
    </xf>
    <xf numFmtId="0" fontId="32" fillId="10" borderId="8" xfId="0" applyFont="1" applyFill="1" applyBorder="1" applyAlignment="1" applyProtection="1">
      <alignment vertical="center"/>
    </xf>
    <xf numFmtId="0" fontId="32" fillId="10" borderId="0" xfId="0" applyFont="1" applyFill="1" applyBorder="1" applyAlignment="1" applyProtection="1">
      <alignment vertical="center"/>
    </xf>
    <xf numFmtId="0" fontId="32" fillId="10" borderId="11" xfId="0" applyFont="1" applyFill="1" applyBorder="1" applyAlignment="1" applyProtection="1">
      <alignment vertical="center"/>
    </xf>
    <xf numFmtId="0" fontId="1" fillId="3" borderId="0" xfId="0" applyFont="1" applyFill="1" applyAlignment="1" applyProtection="1"/>
    <xf numFmtId="1" fontId="7" fillId="3" borderId="8" xfId="0" applyNumberFormat="1" applyFont="1" applyFill="1" applyBorder="1" applyAlignment="1">
      <alignment horizontal="center" vertical="center"/>
    </xf>
    <xf numFmtId="0" fontId="32" fillId="10" borderId="3" xfId="0" applyFont="1" applyFill="1" applyBorder="1" applyAlignment="1" applyProtection="1">
      <alignment vertical="center"/>
    </xf>
    <xf numFmtId="14" fontId="1" fillId="3" borderId="0" xfId="0" applyNumberFormat="1" applyFont="1" applyFill="1" applyAlignment="1" applyProtection="1">
      <alignment horizontal="left"/>
    </xf>
    <xf numFmtId="0" fontId="7" fillId="0" borderId="0" xfId="0" applyFont="1" applyBorder="1" applyProtection="1"/>
    <xf numFmtId="0" fontId="7" fillId="0" borderId="11" xfId="0" applyFont="1" applyBorder="1" applyProtection="1"/>
    <xf numFmtId="0" fontId="32" fillId="10" borderId="0" xfId="0" applyFont="1" applyFill="1" applyBorder="1" applyAlignment="1" applyProtection="1">
      <alignment wrapText="1"/>
    </xf>
    <xf numFmtId="0" fontId="32" fillId="10" borderId="11" xfId="0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9" fillId="8" borderId="12" xfId="0" applyFont="1" applyFill="1" applyBorder="1" applyAlignment="1">
      <alignment horizontal="left"/>
    </xf>
    <xf numFmtId="0" fontId="9" fillId="8" borderId="13" xfId="0" applyFont="1" applyFill="1" applyBorder="1" applyAlignment="1">
      <alignment horizontal="left"/>
    </xf>
    <xf numFmtId="0" fontId="9" fillId="8" borderId="14" xfId="0" applyFont="1" applyFill="1" applyBorder="1" applyAlignment="1">
      <alignment horizontal="left"/>
    </xf>
    <xf numFmtId="0" fontId="9" fillId="2" borderId="30" xfId="0" applyFont="1" applyFill="1" applyBorder="1" applyAlignment="1" applyProtection="1">
      <alignment horizontal="left"/>
    </xf>
    <xf numFmtId="0" fontId="9" fillId="2" borderId="31" xfId="0" applyFont="1" applyFill="1" applyBorder="1" applyAlignment="1" applyProtection="1">
      <alignment horizontal="left"/>
    </xf>
    <xf numFmtId="0" fontId="9" fillId="2" borderId="32" xfId="0" applyFont="1" applyFill="1" applyBorder="1" applyAlignment="1" applyProtection="1">
      <alignment horizontal="left"/>
    </xf>
    <xf numFmtId="0" fontId="9" fillId="8" borderId="33" xfId="0" applyFont="1" applyFill="1" applyBorder="1" applyAlignment="1">
      <alignment horizontal="left"/>
    </xf>
    <xf numFmtId="0" fontId="7" fillId="0" borderId="5" xfId="0" applyFont="1" applyBorder="1" applyProtection="1"/>
    <xf numFmtId="0" fontId="7" fillId="0" borderId="10" xfId="0" applyFont="1" applyBorder="1" applyProtection="1"/>
    <xf numFmtId="49" fontId="5" fillId="6" borderId="0" xfId="0" applyNumberFormat="1" applyFont="1" applyFill="1" applyAlignment="1" applyProtection="1">
      <protection locked="0"/>
    </xf>
    <xf numFmtId="14" fontId="5" fillId="6" borderId="0" xfId="0" applyNumberFormat="1" applyFont="1" applyFill="1" applyAlignment="1" applyProtection="1">
      <protection locked="0"/>
    </xf>
    <xf numFmtId="0" fontId="9" fillId="0" borderId="0" xfId="0" applyFont="1" applyBorder="1" applyProtection="1"/>
    <xf numFmtId="0" fontId="9" fillId="0" borderId="11" xfId="0" applyFont="1" applyBorder="1" applyProtection="1"/>
    <xf numFmtId="0" fontId="7" fillId="0" borderId="0" xfId="0" applyFont="1" applyBorder="1" applyAlignment="1" applyProtection="1"/>
    <xf numFmtId="0" fontId="7" fillId="0" borderId="11" xfId="0" applyFont="1" applyBorder="1" applyAlignment="1" applyProtection="1"/>
    <xf numFmtId="0" fontId="3" fillId="3" borderId="0" xfId="0" applyFont="1" applyFill="1" applyAlignment="1" applyProtection="1">
      <alignment horizontal="left"/>
    </xf>
    <xf numFmtId="0" fontId="7" fillId="0" borderId="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49" fontId="5" fillId="6" borderId="0" xfId="0" applyNumberFormat="1" applyFont="1" applyFill="1" applyAlignment="1" applyProtection="1"/>
    <xf numFmtId="14" fontId="5" fillId="6" borderId="0" xfId="0" applyNumberFormat="1" applyFont="1" applyFill="1" applyAlignment="1" applyProtection="1"/>
    <xf numFmtId="0" fontId="7" fillId="4" borderId="1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/>
    </xf>
    <xf numFmtId="0" fontId="7" fillId="4" borderId="17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24" fillId="8" borderId="7" xfId="0" applyFont="1" applyFill="1" applyBorder="1" applyAlignment="1">
      <alignment horizontal="center" wrapText="1"/>
    </xf>
    <xf numFmtId="0" fontId="24" fillId="8" borderId="4" xfId="0" applyFont="1" applyFill="1" applyBorder="1" applyAlignment="1">
      <alignment horizontal="center" wrapText="1"/>
    </xf>
    <xf numFmtId="0" fontId="24" fillId="8" borderId="2" xfId="0" applyFont="1" applyFill="1" applyBorder="1" applyAlignment="1">
      <alignment horizontal="center" wrapText="1"/>
    </xf>
    <xf numFmtId="0" fontId="19" fillId="0" borderId="0" xfId="3" applyFill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3" fillId="0" borderId="0" xfId="0" quotePrefix="1" applyFont="1" applyFill="1" applyBorder="1" applyAlignment="1">
      <alignment vertical="top" wrapText="1"/>
    </xf>
    <xf numFmtId="0" fontId="0" fillId="0" borderId="0" xfId="0" applyAlignment="1"/>
    <xf numFmtId="0" fontId="0" fillId="0" borderId="11" xfId="0" applyBorder="1" applyAlignment="1"/>
    <xf numFmtId="0" fontId="13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13" fillId="0" borderId="0" xfId="0" applyFont="1" applyFill="1" applyBorder="1" applyAlignment="1"/>
    <xf numFmtId="0" fontId="0" fillId="0" borderId="0" xfId="0" applyFill="1" applyAlignment="1"/>
    <xf numFmtId="0" fontId="0" fillId="0" borderId="11" xfId="0" applyFill="1" applyBorder="1" applyAlignment="1"/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top" wrapText="1"/>
    </xf>
    <xf numFmtId="0" fontId="7" fillId="4" borderId="2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 applyProtection="1">
      <alignment horizontal="center"/>
    </xf>
    <xf numFmtId="0" fontId="32" fillId="10" borderId="0" xfId="0" applyFont="1" applyFill="1" applyBorder="1" applyAlignment="1">
      <alignment vertical="center" wrapText="1"/>
    </xf>
    <xf numFmtId="0" fontId="32" fillId="10" borderId="1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 wrapText="1"/>
    </xf>
    <xf numFmtId="0" fontId="13" fillId="0" borderId="8" xfId="0" applyFont="1" applyFill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0" fillId="0" borderId="11" xfId="0" applyBorder="1" applyAlignment="1">
      <alignment horizontal="left" vertical="center" wrapText="1" indent="2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7" fillId="0" borderId="11" xfId="0" applyFont="1" applyBorder="1" applyAlignment="1">
      <alignment vertical="top" wrapText="1"/>
    </xf>
    <xf numFmtId="0" fontId="13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10" fillId="0" borderId="0" xfId="0" applyFont="1" applyBorder="1" applyAlignment="1"/>
    <xf numFmtId="0" fontId="18" fillId="0" borderId="0" xfId="0" applyFont="1" applyAlignment="1"/>
    <xf numFmtId="0" fontId="11" fillId="0" borderId="11" xfId="0" applyFont="1" applyBorder="1" applyAlignment="1">
      <alignment vertical="top" wrapText="1"/>
    </xf>
    <xf numFmtId="0" fontId="0" fillId="0" borderId="26" xfId="0" applyFont="1" applyBorder="1" applyAlignment="1" applyProtection="1">
      <alignment horizontal="center" vertical="top" wrapText="1"/>
    </xf>
    <xf numFmtId="0" fontId="0" fillId="0" borderId="0" xfId="0" applyFont="1" applyBorder="1" applyAlignment="1" applyProtection="1">
      <alignment horizontal="center" vertical="top" wrapText="1"/>
    </xf>
    <xf numFmtId="0" fontId="0" fillId="0" borderId="22" xfId="0" applyFont="1" applyBorder="1" applyAlignment="1" applyProtection="1">
      <alignment horizontal="center" vertical="top" wrapText="1"/>
    </xf>
    <xf numFmtId="0" fontId="0" fillId="0" borderId="27" xfId="0" applyFont="1" applyBorder="1" applyAlignment="1" applyProtection="1">
      <alignment horizontal="center" vertical="top" wrapText="1"/>
    </xf>
    <xf numFmtId="0" fontId="0" fillId="0" borderId="28" xfId="0" applyFont="1" applyBorder="1" applyAlignment="1" applyProtection="1">
      <alignment horizontal="center" vertical="top" wrapText="1"/>
    </xf>
    <xf numFmtId="0" fontId="0" fillId="0" borderId="29" xfId="0" applyFont="1" applyBorder="1" applyAlignment="1" applyProtection="1">
      <alignment horizontal="center" vertical="top" wrapText="1"/>
    </xf>
    <xf numFmtId="0" fontId="0" fillId="7" borderId="44" xfId="0" applyFill="1" applyBorder="1" applyAlignment="1" applyProtection="1">
      <alignment horizontal="right"/>
    </xf>
    <xf numFmtId="0" fontId="0" fillId="7" borderId="45" xfId="0" applyFill="1" applyBorder="1" applyAlignment="1" applyProtection="1">
      <alignment horizontal="right"/>
    </xf>
    <xf numFmtId="0" fontId="17" fillId="5" borderId="35" xfId="0" applyFont="1" applyFill="1" applyBorder="1" applyAlignment="1" applyProtection="1">
      <alignment horizontal="center" vertical="top"/>
    </xf>
    <xf numFmtId="0" fontId="17" fillId="5" borderId="36" xfId="0" applyFont="1" applyFill="1" applyBorder="1" applyAlignment="1" applyProtection="1">
      <alignment horizontal="center" vertical="top"/>
    </xf>
    <xf numFmtId="0" fontId="0" fillId="5" borderId="1" xfId="0" applyFill="1" applyBorder="1" applyAlignment="1" applyProtection="1">
      <alignment horizontal="center" vertical="top"/>
    </xf>
    <xf numFmtId="0" fontId="0" fillId="5" borderId="38" xfId="0" applyFill="1" applyBorder="1" applyAlignment="1" applyProtection="1">
      <alignment horizontal="center" vertical="top"/>
    </xf>
  </cellXfs>
  <cellStyles count="4">
    <cellStyle name="Comma" xfId="1" builtinId="3"/>
    <cellStyle name="Normal" xfId="0" builtinId="0"/>
    <cellStyle name="Normal 31 2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showGridLines="0" tabSelected="1" zoomScaleNormal="100" zoomScalePageLayoutView="70" workbookViewId="0">
      <selection activeCell="F1" sqref="F1"/>
    </sheetView>
  </sheetViews>
  <sheetFormatPr defaultColWidth="9.140625" defaultRowHeight="15" x14ac:dyDescent="0.25"/>
  <cols>
    <col min="1" max="1" width="10.7109375" style="244" customWidth="1"/>
    <col min="2" max="2" width="4.5703125" style="29" customWidth="1"/>
    <col min="3" max="3" width="7.140625" style="29" customWidth="1"/>
    <col min="4" max="4" width="3.28515625" style="29" customWidth="1"/>
    <col min="5" max="5" width="20.5703125" style="29" customWidth="1"/>
    <col min="6" max="6" width="46" style="29" customWidth="1"/>
    <col min="7" max="19" width="16.7109375" style="69" customWidth="1"/>
    <col min="20" max="20" width="18.85546875" style="69" customWidth="1"/>
    <col min="21" max="21" width="17.28515625" style="29" customWidth="1"/>
    <col min="22" max="22" width="15.28515625" style="29" customWidth="1"/>
    <col min="23" max="16384" width="9.140625" style="29"/>
  </cols>
  <sheetData>
    <row r="1" spans="1:20" s="15" customFormat="1" ht="18.75" x14ac:dyDescent="0.3">
      <c r="A1" s="233" t="s">
        <v>152</v>
      </c>
      <c r="B1" s="270">
        <v>44197</v>
      </c>
      <c r="C1" s="270"/>
      <c r="D1" s="270"/>
      <c r="E1" s="270"/>
      <c r="F1" s="235">
        <v>44197</v>
      </c>
      <c r="G1" s="16" t="s">
        <v>2</v>
      </c>
      <c r="H1" s="144"/>
      <c r="I1" s="144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5" customFormat="1" ht="18" customHeight="1" x14ac:dyDescent="0.25">
      <c r="A2" s="234"/>
      <c r="B2" s="14"/>
      <c r="C2" s="14"/>
      <c r="D2" s="14"/>
      <c r="E2" s="14"/>
      <c r="F2" s="14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15" customFormat="1" ht="18.75" x14ac:dyDescent="0.3">
      <c r="A3" s="292" t="s">
        <v>1</v>
      </c>
      <c r="B3" s="292"/>
      <c r="C3" s="292"/>
      <c r="D3" s="292"/>
      <c r="E3" s="292"/>
      <c r="F3" s="14"/>
      <c r="G3" s="286" t="s">
        <v>153</v>
      </c>
      <c r="H3" s="286"/>
      <c r="I3" s="286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5" customFormat="1" ht="18.75" x14ac:dyDescent="0.3">
      <c r="A4" s="292" t="s">
        <v>1</v>
      </c>
      <c r="B4" s="292"/>
      <c r="C4" s="292"/>
      <c r="D4" s="143"/>
      <c r="E4" s="18"/>
      <c r="F4" s="14"/>
      <c r="G4" s="287" t="s">
        <v>154</v>
      </c>
      <c r="H4" s="287"/>
      <c r="I4" s="287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15" customFormat="1" ht="9" customHeight="1" x14ac:dyDescent="0.25">
      <c r="A5" s="234"/>
      <c r="B5" s="14"/>
      <c r="C5" s="14"/>
      <c r="D5" s="14"/>
      <c r="E5" s="14"/>
      <c r="F5" s="14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15" customFormat="1" ht="26.25" customHeight="1" x14ac:dyDescent="0.25">
      <c r="A6" s="19" t="s">
        <v>155</v>
      </c>
      <c r="B6" s="20" t="s">
        <v>4</v>
      </c>
      <c r="C6" s="21"/>
      <c r="D6" s="21"/>
      <c r="E6" s="21"/>
      <c r="F6" s="22"/>
      <c r="G6" s="23" t="s">
        <v>120</v>
      </c>
      <c r="H6" s="24" t="s">
        <v>122</v>
      </c>
      <c r="I6" s="23" t="s">
        <v>123</v>
      </c>
      <c r="J6" s="23" t="s">
        <v>124</v>
      </c>
      <c r="K6" s="23" t="s">
        <v>125</v>
      </c>
      <c r="L6" s="23" t="s">
        <v>126</v>
      </c>
      <c r="M6" s="23" t="s">
        <v>127</v>
      </c>
      <c r="N6" s="23" t="s">
        <v>128</v>
      </c>
      <c r="O6" s="23" t="s">
        <v>129</v>
      </c>
      <c r="P6" s="23" t="s">
        <v>130</v>
      </c>
      <c r="Q6" s="23" t="s">
        <v>131</v>
      </c>
      <c r="R6" s="23" t="s">
        <v>132</v>
      </c>
      <c r="S6" s="23" t="s">
        <v>133</v>
      </c>
      <c r="T6" s="23" t="s">
        <v>156</v>
      </c>
    </row>
    <row r="7" spans="1:20" ht="9" customHeight="1" x14ac:dyDescent="0.25">
      <c r="A7" s="249"/>
      <c r="B7" s="25"/>
      <c r="C7" s="26"/>
      <c r="D7" s="26"/>
      <c r="E7" s="26"/>
      <c r="F7" s="26"/>
      <c r="G7" s="27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15.75" x14ac:dyDescent="0.25">
      <c r="A8" s="248"/>
      <c r="B8" s="187" t="s">
        <v>9</v>
      </c>
      <c r="C8" s="139"/>
      <c r="D8" s="139"/>
      <c r="E8" s="139"/>
      <c r="F8" s="139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14.25" customHeight="1" x14ac:dyDescent="0.25">
      <c r="A9" s="248"/>
      <c r="B9" s="30"/>
      <c r="C9" s="139"/>
      <c r="D9" s="139"/>
      <c r="E9" s="139"/>
      <c r="F9" s="1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s="32" customFormat="1" ht="14.25" customHeight="1" x14ac:dyDescent="0.25">
      <c r="A10" s="250" t="s">
        <v>10</v>
      </c>
      <c r="B10" s="30"/>
      <c r="C10" s="188" t="s">
        <v>157</v>
      </c>
      <c r="D10" s="141"/>
      <c r="E10" s="139"/>
      <c r="F10" s="139"/>
      <c r="G10" s="136"/>
      <c r="H10" s="31">
        <f>'Actifs liquides non grevés'!G24</f>
        <v>0</v>
      </c>
      <c r="I10" s="31">
        <f>'Actifs liquides non grevés'!H24</f>
        <v>0</v>
      </c>
      <c r="J10" s="31">
        <f>'Actifs liquides non grevés'!I24</f>
        <v>0</v>
      </c>
      <c r="K10" s="31">
        <f>'Actifs liquides non grevés'!J24</f>
        <v>0</v>
      </c>
      <c r="L10" s="31">
        <f>'Actifs liquides non grevés'!K24</f>
        <v>0</v>
      </c>
      <c r="M10" s="31">
        <f>'Actifs liquides non grevés'!L24</f>
        <v>0</v>
      </c>
      <c r="N10" s="31">
        <f>'Actifs liquides non grevés'!M24</f>
        <v>0</v>
      </c>
      <c r="O10" s="31">
        <f>'Actifs liquides non grevés'!N24</f>
        <v>0</v>
      </c>
      <c r="P10" s="31">
        <f>'Actifs liquides non grevés'!O24</f>
        <v>0</v>
      </c>
      <c r="Q10" s="31">
        <f>'Actifs liquides non grevés'!P24</f>
        <v>0</v>
      </c>
      <c r="R10" s="31">
        <f>'Actifs liquides non grevés'!Q24</f>
        <v>0</v>
      </c>
      <c r="S10" s="31">
        <f>'Actifs liquides non grevés'!R24</f>
        <v>0</v>
      </c>
      <c r="T10" s="31">
        <f>'Actifs liquides non grevés'!S24</f>
        <v>0</v>
      </c>
    </row>
    <row r="11" spans="1:20" s="32" customFormat="1" ht="9" customHeight="1" x14ac:dyDescent="0.25">
      <c r="A11" s="246"/>
      <c r="B11" s="30"/>
      <c r="C11" s="141"/>
      <c r="D11" s="141"/>
      <c r="E11" s="139"/>
      <c r="F11" s="139"/>
      <c r="G11" s="28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15.75" x14ac:dyDescent="0.25">
      <c r="A12" s="246"/>
      <c r="B12" s="34"/>
      <c r="C12" s="188" t="s">
        <v>13</v>
      </c>
      <c r="D12" s="141"/>
      <c r="E12" s="139"/>
      <c r="F12" s="139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15.75" x14ac:dyDescent="0.25">
      <c r="A13" s="246">
        <v>11</v>
      </c>
      <c r="B13" s="34"/>
      <c r="C13" s="139"/>
      <c r="D13" s="271" t="s">
        <v>14</v>
      </c>
      <c r="E13" s="271"/>
      <c r="F13" s="272"/>
      <c r="G13" s="136"/>
      <c r="H13" s="36">
        <f>G13</f>
        <v>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15.75" x14ac:dyDescent="0.25">
      <c r="A14" s="251"/>
      <c r="B14" s="236"/>
      <c r="C14" s="237"/>
      <c r="D14" s="273" t="s">
        <v>0</v>
      </c>
      <c r="E14" s="273"/>
      <c r="F14" s="274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</row>
    <row r="15" spans="1:20" ht="15.75" x14ac:dyDescent="0.25">
      <c r="A15" s="246">
        <v>11</v>
      </c>
      <c r="B15" s="34"/>
      <c r="C15" s="139"/>
      <c r="D15" s="275" t="s">
        <v>16</v>
      </c>
      <c r="E15" s="275"/>
      <c r="F15" s="27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36">
        <f>G15-SUM(H15:S15)</f>
        <v>0</v>
      </c>
    </row>
    <row r="16" spans="1:20" ht="15.75" x14ac:dyDescent="0.25">
      <c r="A16" s="246">
        <v>11</v>
      </c>
      <c r="B16" s="34"/>
      <c r="C16" s="139"/>
      <c r="D16" s="271" t="s">
        <v>18</v>
      </c>
      <c r="E16" s="271"/>
      <c r="F16" s="272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36"/>
    </row>
    <row r="17" spans="1:20" ht="9" customHeight="1" x14ac:dyDescent="0.25">
      <c r="A17" s="246"/>
      <c r="B17" s="34"/>
      <c r="C17" s="139"/>
      <c r="D17" s="139"/>
      <c r="E17" s="139"/>
      <c r="F17" s="139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15.75" x14ac:dyDescent="0.25">
      <c r="A18" s="250" t="s">
        <v>20</v>
      </c>
      <c r="B18" s="34"/>
      <c r="C18" s="188" t="s">
        <v>21</v>
      </c>
      <c r="D18" s="141"/>
      <c r="E18" s="139"/>
      <c r="F18" s="139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36">
        <f>G18-SUM(H18:S18)</f>
        <v>0</v>
      </c>
    </row>
    <row r="19" spans="1:20" ht="9" customHeight="1" x14ac:dyDescent="0.25">
      <c r="A19" s="246"/>
      <c r="B19" s="34"/>
      <c r="C19" s="141"/>
      <c r="D19" s="141"/>
      <c r="E19" s="139"/>
      <c r="F19" s="139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46"/>
    </row>
    <row r="20" spans="1:20" ht="15.75" x14ac:dyDescent="0.25">
      <c r="A20" s="246">
        <v>14</v>
      </c>
      <c r="B20" s="34"/>
      <c r="C20" s="188" t="s">
        <v>23</v>
      </c>
      <c r="D20" s="141"/>
      <c r="E20" s="139"/>
      <c r="F20" s="139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36">
        <f>G20</f>
        <v>0</v>
      </c>
    </row>
    <row r="21" spans="1:20" ht="9" customHeight="1" x14ac:dyDescent="0.25">
      <c r="A21" s="246"/>
      <c r="B21" s="34"/>
      <c r="C21" s="139"/>
      <c r="D21" s="139"/>
      <c r="E21" s="139"/>
      <c r="F21" s="139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46"/>
    </row>
    <row r="22" spans="1:20" ht="15.75" x14ac:dyDescent="0.25">
      <c r="A22" s="246">
        <v>15</v>
      </c>
      <c r="B22" s="34"/>
      <c r="C22" s="188" t="s">
        <v>25</v>
      </c>
      <c r="D22" s="141"/>
      <c r="E22" s="139"/>
      <c r="F22" s="139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6"/>
    </row>
    <row r="23" spans="1:20" ht="15.75" x14ac:dyDescent="0.25">
      <c r="A23" s="246" t="s">
        <v>27</v>
      </c>
      <c r="B23" s="34"/>
      <c r="C23" s="139"/>
      <c r="D23" s="271" t="s">
        <v>28</v>
      </c>
      <c r="E23" s="271"/>
      <c r="F23" s="272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36">
        <f>G23-SUM(H23:S23)</f>
        <v>0</v>
      </c>
    </row>
    <row r="24" spans="1:20" ht="15.75" x14ac:dyDescent="0.25">
      <c r="A24" s="246" t="s">
        <v>27</v>
      </c>
      <c r="B24" s="34"/>
      <c r="C24" s="139"/>
      <c r="D24" s="271" t="s">
        <v>30</v>
      </c>
      <c r="E24" s="271"/>
      <c r="F24" s="272"/>
      <c r="G24" s="36"/>
      <c r="H24" s="136"/>
      <c r="I24" s="36">
        <f>H24</f>
        <v>0</v>
      </c>
      <c r="J24" s="36">
        <f t="shared" ref="J24:T24" si="0">I24</f>
        <v>0</v>
      </c>
      <c r="K24" s="36">
        <f t="shared" si="0"/>
        <v>0</v>
      </c>
      <c r="L24" s="36">
        <f t="shared" si="0"/>
        <v>0</v>
      </c>
      <c r="M24" s="36">
        <f t="shared" si="0"/>
        <v>0</v>
      </c>
      <c r="N24" s="36">
        <f t="shared" si="0"/>
        <v>0</v>
      </c>
      <c r="O24" s="36">
        <f t="shared" si="0"/>
        <v>0</v>
      </c>
      <c r="P24" s="36">
        <f t="shared" si="0"/>
        <v>0</v>
      </c>
      <c r="Q24" s="36">
        <f t="shared" si="0"/>
        <v>0</v>
      </c>
      <c r="R24" s="36">
        <f t="shared" si="0"/>
        <v>0</v>
      </c>
      <c r="S24" s="36">
        <f t="shared" si="0"/>
        <v>0</v>
      </c>
      <c r="T24" s="36">
        <f t="shared" si="0"/>
        <v>0</v>
      </c>
    </row>
    <row r="25" spans="1:20" ht="15.75" x14ac:dyDescent="0.25">
      <c r="A25" s="246">
        <v>21</v>
      </c>
      <c r="B25" s="34"/>
      <c r="C25" s="139"/>
      <c r="D25" s="271" t="s">
        <v>32</v>
      </c>
      <c r="E25" s="271"/>
      <c r="F25" s="272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36">
        <f>G25-SUM(H25:S25)</f>
        <v>0</v>
      </c>
    </row>
    <row r="26" spans="1:20" ht="15.75" x14ac:dyDescent="0.25">
      <c r="A26" s="246">
        <v>22</v>
      </c>
      <c r="B26" s="34"/>
      <c r="C26" s="139"/>
      <c r="D26" s="271" t="s">
        <v>35</v>
      </c>
      <c r="E26" s="271"/>
      <c r="F26" s="272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36">
        <f>G26-SUM(H26:S26)</f>
        <v>0</v>
      </c>
    </row>
    <row r="27" spans="1:20" ht="15.75" x14ac:dyDescent="0.25">
      <c r="A27" s="246">
        <v>23</v>
      </c>
      <c r="B27" s="34"/>
      <c r="C27" s="139"/>
      <c r="D27" s="271" t="s">
        <v>38</v>
      </c>
      <c r="E27" s="271"/>
      <c r="F27" s="272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36">
        <f>G27-SUM(H27:S27)</f>
        <v>0</v>
      </c>
    </row>
    <row r="28" spans="1:20" ht="9" customHeight="1" x14ac:dyDescent="0.25">
      <c r="A28" s="246"/>
      <c r="B28" s="34"/>
      <c r="C28" s="139"/>
      <c r="D28" s="139"/>
      <c r="E28" s="139"/>
      <c r="F28" s="139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46"/>
    </row>
    <row r="29" spans="1:20" ht="15.75" x14ac:dyDescent="0.25">
      <c r="A29" s="246"/>
      <c r="B29" s="34"/>
      <c r="C29" s="188" t="s">
        <v>40</v>
      </c>
      <c r="D29" s="141"/>
      <c r="E29" s="139"/>
      <c r="F29" s="139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46"/>
    </row>
    <row r="30" spans="1:20" ht="15.75" x14ac:dyDescent="0.25">
      <c r="A30" s="246">
        <v>24</v>
      </c>
      <c r="B30" s="34"/>
      <c r="C30" s="139"/>
      <c r="D30" s="271" t="s">
        <v>42</v>
      </c>
      <c r="E30" s="271"/>
      <c r="F30" s="272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36">
        <f>G30-SUM(H30:S30)</f>
        <v>0</v>
      </c>
    </row>
    <row r="31" spans="1:20" ht="15.75" x14ac:dyDescent="0.25">
      <c r="A31" s="246">
        <v>24</v>
      </c>
      <c r="B31" s="34"/>
      <c r="C31" s="139"/>
      <c r="D31" s="271" t="s">
        <v>44</v>
      </c>
      <c r="E31" s="271"/>
      <c r="F31" s="272"/>
      <c r="G31" s="36"/>
      <c r="H31" s="136"/>
      <c r="I31" s="36">
        <f>H31</f>
        <v>0</v>
      </c>
      <c r="J31" s="36">
        <f>I31</f>
        <v>0</v>
      </c>
      <c r="K31" s="36">
        <f t="shared" ref="K31:T31" si="1">J31</f>
        <v>0</v>
      </c>
      <c r="L31" s="36">
        <f t="shared" si="1"/>
        <v>0</v>
      </c>
      <c r="M31" s="36">
        <f t="shared" si="1"/>
        <v>0</v>
      </c>
      <c r="N31" s="36">
        <f t="shared" si="1"/>
        <v>0</v>
      </c>
      <c r="O31" s="36">
        <f t="shared" si="1"/>
        <v>0</v>
      </c>
      <c r="P31" s="36">
        <f t="shared" si="1"/>
        <v>0</v>
      </c>
      <c r="Q31" s="36">
        <f t="shared" si="1"/>
        <v>0</v>
      </c>
      <c r="R31" s="36">
        <f t="shared" si="1"/>
        <v>0</v>
      </c>
      <c r="S31" s="36">
        <f t="shared" si="1"/>
        <v>0</v>
      </c>
      <c r="T31" s="36">
        <f t="shared" si="1"/>
        <v>0</v>
      </c>
    </row>
    <row r="32" spans="1:20" ht="15.75" x14ac:dyDescent="0.25">
      <c r="A32" s="246">
        <v>24</v>
      </c>
      <c r="B32" s="34"/>
      <c r="C32" s="139"/>
      <c r="D32" s="271" t="s">
        <v>32</v>
      </c>
      <c r="E32" s="271"/>
      <c r="F32" s="272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36">
        <f>G32-SUM(H32:S32)</f>
        <v>0</v>
      </c>
    </row>
    <row r="33" spans="1:20" ht="15.75" x14ac:dyDescent="0.25">
      <c r="A33" s="246">
        <v>24</v>
      </c>
      <c r="B33" s="34"/>
      <c r="C33" s="139"/>
      <c r="D33" s="271" t="s">
        <v>35</v>
      </c>
      <c r="E33" s="271"/>
      <c r="F33" s="272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36">
        <f t="shared" ref="T33:T34" si="2">G33-SUM(H33:S33)</f>
        <v>0</v>
      </c>
    </row>
    <row r="34" spans="1:20" ht="19.5" customHeight="1" x14ac:dyDescent="0.25">
      <c r="A34" s="246">
        <v>24</v>
      </c>
      <c r="B34" s="34"/>
      <c r="C34" s="139"/>
      <c r="D34" s="271" t="s">
        <v>38</v>
      </c>
      <c r="E34" s="271"/>
      <c r="F34" s="272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36">
        <f t="shared" si="2"/>
        <v>0</v>
      </c>
    </row>
    <row r="35" spans="1:20" ht="9" customHeight="1" x14ac:dyDescent="0.25">
      <c r="A35" s="246"/>
      <c r="B35" s="34"/>
      <c r="C35" s="139"/>
      <c r="D35" s="139"/>
      <c r="E35" s="139"/>
      <c r="F35" s="139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ht="15.75" x14ac:dyDescent="0.25">
      <c r="A36" s="246" t="s">
        <v>51</v>
      </c>
      <c r="B36" s="34"/>
      <c r="C36" s="188" t="s">
        <v>52</v>
      </c>
      <c r="D36" s="141"/>
      <c r="E36" s="139"/>
      <c r="F36" s="37"/>
      <c r="G36" s="136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6">
        <f>G36</f>
        <v>0</v>
      </c>
    </row>
    <row r="37" spans="1:20" ht="15.75" x14ac:dyDescent="0.25">
      <c r="A37" s="248"/>
      <c r="B37" s="34"/>
      <c r="C37" s="139"/>
      <c r="D37" s="139"/>
      <c r="E37" s="139"/>
      <c r="F37" s="38"/>
      <c r="G37" s="3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ht="16.5" thickBot="1" x14ac:dyDescent="0.3">
      <c r="A38" s="277" t="s">
        <v>54</v>
      </c>
      <c r="B38" s="278"/>
      <c r="C38" s="278"/>
      <c r="D38" s="278"/>
      <c r="E38" s="278"/>
      <c r="F38" s="283"/>
      <c r="G38" s="40">
        <f t="shared" ref="G38" si="3">SUM(G10:G36)</f>
        <v>0</v>
      </c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</row>
    <row r="39" spans="1:20" ht="17.25" thickTop="1" thickBot="1" x14ac:dyDescent="0.3">
      <c r="A39" s="280" t="s">
        <v>158</v>
      </c>
      <c r="B39" s="281"/>
      <c r="C39" s="281"/>
      <c r="D39" s="281"/>
      <c r="E39" s="281"/>
      <c r="F39" s="282"/>
      <c r="G39" s="133"/>
      <c r="H39" s="41">
        <f>SUM(H10:H36)-H23-H30</f>
        <v>0</v>
      </c>
      <c r="I39" s="41">
        <f t="shared" ref="I39:T39" si="4">SUM(I10:I36)-I23-I30</f>
        <v>0</v>
      </c>
      <c r="J39" s="41">
        <f t="shared" si="4"/>
        <v>0</v>
      </c>
      <c r="K39" s="41">
        <f t="shared" si="4"/>
        <v>0</v>
      </c>
      <c r="L39" s="41">
        <f t="shared" si="4"/>
        <v>0</v>
      </c>
      <c r="M39" s="41">
        <f t="shared" si="4"/>
        <v>0</v>
      </c>
      <c r="N39" s="41">
        <f t="shared" si="4"/>
        <v>0</v>
      </c>
      <c r="O39" s="41">
        <f t="shared" si="4"/>
        <v>0</v>
      </c>
      <c r="P39" s="41">
        <f t="shared" si="4"/>
        <v>0</v>
      </c>
      <c r="Q39" s="41">
        <f t="shared" si="4"/>
        <v>0</v>
      </c>
      <c r="R39" s="41">
        <f t="shared" si="4"/>
        <v>0</v>
      </c>
      <c r="S39" s="41">
        <f t="shared" si="4"/>
        <v>0</v>
      </c>
      <c r="T39" s="41">
        <f t="shared" si="4"/>
        <v>0</v>
      </c>
    </row>
    <row r="40" spans="1:20" ht="15.75" x14ac:dyDescent="0.25">
      <c r="A40" s="247"/>
      <c r="B40" s="34"/>
      <c r="C40" s="139"/>
      <c r="D40" s="139"/>
      <c r="E40" s="139"/>
      <c r="F40" s="140"/>
      <c r="G40" s="43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0" ht="15.75" x14ac:dyDescent="0.25">
      <c r="A41" s="248"/>
      <c r="B41" s="187" t="s">
        <v>55</v>
      </c>
      <c r="C41" s="139"/>
      <c r="D41" s="139"/>
      <c r="E41" s="139"/>
      <c r="F41" s="140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</row>
    <row r="42" spans="1:20" ht="15.75" x14ac:dyDescent="0.25">
      <c r="A42" s="248">
        <v>32</v>
      </c>
      <c r="B42" s="34"/>
      <c r="C42" s="189" t="s">
        <v>56</v>
      </c>
      <c r="D42" s="141"/>
      <c r="E42" s="139"/>
      <c r="F42" s="139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</row>
    <row r="43" spans="1:20" ht="15.75" x14ac:dyDescent="0.25">
      <c r="A43" s="246">
        <v>33</v>
      </c>
      <c r="B43" s="34"/>
      <c r="C43" s="141"/>
      <c r="D43" s="188" t="s">
        <v>58</v>
      </c>
      <c r="E43" s="139"/>
      <c r="F43" s="139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</row>
    <row r="44" spans="1:20" ht="15.75" x14ac:dyDescent="0.25">
      <c r="A44" s="246"/>
      <c r="B44" s="34"/>
      <c r="C44" s="141"/>
      <c r="D44" s="189" t="s">
        <v>159</v>
      </c>
      <c r="E44" s="44"/>
      <c r="F44" s="139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</row>
    <row r="45" spans="1:20" ht="30.75" customHeight="1" x14ac:dyDescent="0.25">
      <c r="A45" s="246">
        <v>34</v>
      </c>
      <c r="B45" s="34"/>
      <c r="C45" s="139"/>
      <c r="D45" s="45"/>
      <c r="E45" s="293" t="s">
        <v>60</v>
      </c>
      <c r="F45" s="294"/>
      <c r="G45" s="136"/>
      <c r="H45" s="31">
        <f>$G45*3%</f>
        <v>0</v>
      </c>
      <c r="I45" s="31">
        <f>($G45-H45)*1%</f>
        <v>0</v>
      </c>
      <c r="J45" s="31">
        <f>($G45-SUM($H45:I45))*1%</f>
        <v>0</v>
      </c>
      <c r="K45" s="31">
        <f>($G45-SUM($H45:J45))*1%</f>
        <v>0</v>
      </c>
      <c r="L45" s="31">
        <f>($G45-SUM($H45:K45))*1%</f>
        <v>0</v>
      </c>
      <c r="M45" s="31">
        <f>($G45-SUM($H45:L45))*1%</f>
        <v>0</v>
      </c>
      <c r="N45" s="31">
        <f>($G45-SUM($H45:M45))*1%</f>
        <v>0</v>
      </c>
      <c r="O45" s="31">
        <f>($G45-SUM($H45:N45))*1%</f>
        <v>0</v>
      </c>
      <c r="P45" s="31">
        <f>($G45-SUM($H45:O45))*1%</f>
        <v>0</v>
      </c>
      <c r="Q45" s="31">
        <f>($G45-SUM($H45:P45))*1%</f>
        <v>0</v>
      </c>
      <c r="R45" s="31">
        <f>($G45-SUM($H45:Q45))*1%</f>
        <v>0</v>
      </c>
      <c r="S45" s="31">
        <f>($G45-SUM($H45:R45))*1%</f>
        <v>0</v>
      </c>
      <c r="T45" s="36">
        <f>G45-SUM(H45:S45)</f>
        <v>0</v>
      </c>
    </row>
    <row r="46" spans="1:20" ht="30.75" customHeight="1" x14ac:dyDescent="0.25">
      <c r="A46" s="246">
        <v>35</v>
      </c>
      <c r="B46" s="34"/>
      <c r="C46" s="139"/>
      <c r="D46" s="45"/>
      <c r="E46" s="293" t="s">
        <v>63</v>
      </c>
      <c r="F46" s="294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36">
        <f t="shared" ref="T46:T48" si="5">G46-SUM(H46:S46)</f>
        <v>0</v>
      </c>
    </row>
    <row r="47" spans="1:20" ht="18" customHeight="1" x14ac:dyDescent="0.25">
      <c r="A47" s="246">
        <v>36</v>
      </c>
      <c r="B47" s="34"/>
      <c r="C47" s="139"/>
      <c r="D47" s="45"/>
      <c r="E47" s="293" t="s">
        <v>66</v>
      </c>
      <c r="F47" s="294"/>
      <c r="G47" s="136"/>
      <c r="H47" s="31">
        <f>$G47*5%</f>
        <v>0</v>
      </c>
      <c r="I47" s="31">
        <f>($G47-H47)*1%</f>
        <v>0</v>
      </c>
      <c r="J47" s="31">
        <f>($G47-SUM($H47:I47))*1%</f>
        <v>0</v>
      </c>
      <c r="K47" s="31">
        <f>($G47-SUM($H47:J47))*1%</f>
        <v>0</v>
      </c>
      <c r="L47" s="31">
        <f>($G47-SUM($H47:K47))*1%</f>
        <v>0</v>
      </c>
      <c r="M47" s="31">
        <f>($G47-SUM($H47:L47))*1%</f>
        <v>0</v>
      </c>
      <c r="N47" s="31">
        <f>($G47-SUM($H47:M47))*1%</f>
        <v>0</v>
      </c>
      <c r="O47" s="31">
        <f>($G47-SUM($H47:N47))*1%</f>
        <v>0</v>
      </c>
      <c r="P47" s="31">
        <f>($G47-SUM($H47:O47))*1%</f>
        <v>0</v>
      </c>
      <c r="Q47" s="31">
        <f>($G47-SUM($H47:P47))*1%</f>
        <v>0</v>
      </c>
      <c r="R47" s="31">
        <f>($G47-SUM($H47:Q47))*1%</f>
        <v>0</v>
      </c>
      <c r="S47" s="31">
        <f>($G47-SUM($H47:R47))*1%</f>
        <v>0</v>
      </c>
      <c r="T47" s="36">
        <f t="shared" si="5"/>
        <v>0</v>
      </c>
    </row>
    <row r="48" spans="1:20" ht="18" customHeight="1" x14ac:dyDescent="0.25">
      <c r="A48" s="246">
        <v>37</v>
      </c>
      <c r="B48" s="34"/>
      <c r="C48" s="139"/>
      <c r="D48" s="45"/>
      <c r="E48" s="293" t="s">
        <v>68</v>
      </c>
      <c r="F48" s="294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36">
        <f t="shared" si="5"/>
        <v>0</v>
      </c>
    </row>
    <row r="49" spans="1:20" ht="33" customHeight="1" x14ac:dyDescent="0.25">
      <c r="A49" s="246"/>
      <c r="B49" s="34"/>
      <c r="C49" s="139"/>
      <c r="D49" s="190" t="s">
        <v>70</v>
      </c>
      <c r="E49" s="142"/>
      <c r="F49" s="139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</row>
    <row r="50" spans="1:20" ht="15.75" x14ac:dyDescent="0.25">
      <c r="A50" s="246">
        <v>38</v>
      </c>
      <c r="B50" s="34"/>
      <c r="C50" s="139"/>
      <c r="D50" s="45"/>
      <c r="E50" s="271" t="s">
        <v>71</v>
      </c>
      <c r="F50" s="271"/>
      <c r="G50" s="136"/>
      <c r="H50" s="31">
        <f>$G50*10%</f>
        <v>0</v>
      </c>
      <c r="I50" s="31">
        <f>($G50-H50)*5%</f>
        <v>0</v>
      </c>
      <c r="J50" s="31">
        <f>($G50-SUM($H50:I50))*5%</f>
        <v>0</v>
      </c>
      <c r="K50" s="31">
        <f>($G50-SUM($H50:J50))*5%</f>
        <v>0</v>
      </c>
      <c r="L50" s="31">
        <f>($G50-SUM($H50:K50))*5%</f>
        <v>0</v>
      </c>
      <c r="M50" s="31">
        <f>($G50-SUM($H50:L50))*5%</f>
        <v>0</v>
      </c>
      <c r="N50" s="31">
        <f>($G50-SUM($H50:M50))*5%</f>
        <v>0</v>
      </c>
      <c r="O50" s="31">
        <f>($G50-SUM($H50:N50))*5%</f>
        <v>0</v>
      </c>
      <c r="P50" s="31">
        <f>($G50-SUM($H50:O50))*5%</f>
        <v>0</v>
      </c>
      <c r="Q50" s="31">
        <f>($G50-SUM($H50:P50))*5%</f>
        <v>0</v>
      </c>
      <c r="R50" s="31">
        <f>($G50-SUM($H50:Q50))*5%</f>
        <v>0</v>
      </c>
      <c r="S50" s="31">
        <f>($G50-SUM($H50:R50))*5%</f>
        <v>0</v>
      </c>
      <c r="T50" s="36">
        <f>G50-SUM(H50:S50)</f>
        <v>0</v>
      </c>
    </row>
    <row r="51" spans="1:20" ht="15.75" x14ac:dyDescent="0.25">
      <c r="A51" s="246">
        <v>39</v>
      </c>
      <c r="B51" s="47"/>
      <c r="C51" s="48"/>
      <c r="D51" s="49"/>
      <c r="E51" s="271" t="s">
        <v>74</v>
      </c>
      <c r="F51" s="271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36">
        <f>G51-SUM(H51:S51)</f>
        <v>0</v>
      </c>
    </row>
    <row r="52" spans="1:20" ht="15.75" x14ac:dyDescent="0.25">
      <c r="A52" s="246">
        <v>40</v>
      </c>
      <c r="B52" s="47"/>
      <c r="C52" s="48"/>
      <c r="D52" s="49"/>
      <c r="E52" s="271" t="s">
        <v>77</v>
      </c>
      <c r="F52" s="271"/>
      <c r="G52" s="136"/>
      <c r="H52" s="31">
        <f>$G52*10%</f>
        <v>0</v>
      </c>
      <c r="I52" s="31">
        <f>($G52-H52)*5%</f>
        <v>0</v>
      </c>
      <c r="J52" s="31">
        <f>($G52-SUM($H52:I52))*5%</f>
        <v>0</v>
      </c>
      <c r="K52" s="31">
        <f>($G52-SUM($H52:J52))*5%</f>
        <v>0</v>
      </c>
      <c r="L52" s="31">
        <f>($G52-SUM($H52:K52))*5%</f>
        <v>0</v>
      </c>
      <c r="M52" s="31">
        <f>($G52-SUM($H52:L52))*5%</f>
        <v>0</v>
      </c>
      <c r="N52" s="31">
        <f>($G52-SUM($H52:M52))*5%</f>
        <v>0</v>
      </c>
      <c r="O52" s="31">
        <f>($G52-SUM($H52:N52))*5%</f>
        <v>0</v>
      </c>
      <c r="P52" s="31">
        <f>($G52-SUM($H52:O52))*5%</f>
        <v>0</v>
      </c>
      <c r="Q52" s="31">
        <f>($G52-SUM($H52:P52))*5%</f>
        <v>0</v>
      </c>
      <c r="R52" s="31">
        <f>($G52-SUM($H52:Q52))*5%</f>
        <v>0</v>
      </c>
      <c r="S52" s="31">
        <f>($G52-SUM($H52:R52))*5%</f>
        <v>0</v>
      </c>
      <c r="T52" s="36">
        <f>G52-SUM(H52:S52)</f>
        <v>0</v>
      </c>
    </row>
    <row r="53" spans="1:20" ht="15.75" x14ac:dyDescent="0.25">
      <c r="A53" s="246">
        <v>41</v>
      </c>
      <c r="B53" s="47"/>
      <c r="C53" s="48"/>
      <c r="D53" s="49"/>
      <c r="E53" s="271" t="s">
        <v>79</v>
      </c>
      <c r="F53" s="271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36">
        <f>G53-SUM(H53:S53)</f>
        <v>0</v>
      </c>
    </row>
    <row r="54" spans="1:20" ht="15.75" x14ac:dyDescent="0.25">
      <c r="A54" s="246"/>
      <c r="B54" s="47"/>
      <c r="C54" s="48"/>
      <c r="D54" s="49"/>
      <c r="E54" s="50"/>
      <c r="F54" s="48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</row>
    <row r="55" spans="1:20" ht="15.75" x14ac:dyDescent="0.25">
      <c r="A55" s="246" t="s">
        <v>1</v>
      </c>
      <c r="B55" s="34"/>
      <c r="C55" s="139"/>
      <c r="D55" s="188" t="s">
        <v>80</v>
      </c>
      <c r="E55" s="139"/>
      <c r="F55" s="139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46"/>
    </row>
    <row r="56" spans="1:20" ht="15.75" x14ac:dyDescent="0.25">
      <c r="A56" s="246">
        <v>42</v>
      </c>
      <c r="B56" s="34"/>
      <c r="C56" s="139"/>
      <c r="D56" s="139"/>
      <c r="E56" s="271" t="s">
        <v>160</v>
      </c>
      <c r="F56" s="272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36">
        <f>G56-SUM(H56:S56)</f>
        <v>0</v>
      </c>
    </row>
    <row r="57" spans="1:20" ht="15.75" x14ac:dyDescent="0.25">
      <c r="A57" s="246"/>
      <c r="B57" s="34"/>
      <c r="C57" s="139"/>
      <c r="D57" s="139"/>
      <c r="E57" s="288" t="s">
        <v>83</v>
      </c>
      <c r="F57" s="289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46"/>
    </row>
    <row r="58" spans="1:20" ht="15.75" x14ac:dyDescent="0.25">
      <c r="A58" s="246">
        <v>43</v>
      </c>
      <c r="B58" s="34"/>
      <c r="C58" s="139"/>
      <c r="D58" s="139"/>
      <c r="E58" s="290" t="s">
        <v>84</v>
      </c>
      <c r="F58" s="291"/>
      <c r="G58" s="136"/>
      <c r="H58" s="31">
        <f>$G58*3%</f>
        <v>0</v>
      </c>
      <c r="I58" s="31">
        <f>($G58-H58)*3%</f>
        <v>0</v>
      </c>
      <c r="J58" s="31">
        <f>($G58-SUM($H58:I58))*3%</f>
        <v>0</v>
      </c>
      <c r="K58" s="31">
        <f>($G58-SUM($H58:J58))*3%</f>
        <v>0</v>
      </c>
      <c r="L58" s="31">
        <f>($G58-SUM($H58:K58))*3%</f>
        <v>0</v>
      </c>
      <c r="M58" s="31">
        <f>($G58-SUM($H58:L58))*3%</f>
        <v>0</v>
      </c>
      <c r="N58" s="31">
        <f>($G58-SUM($H58:M58))*3%</f>
        <v>0</v>
      </c>
      <c r="O58" s="31">
        <f>($G58-SUM($H58:N58))*3%</f>
        <v>0</v>
      </c>
      <c r="P58" s="31">
        <f>($G58-SUM($H58:O58))*3%</f>
        <v>0</v>
      </c>
      <c r="Q58" s="31">
        <f>($G58-SUM($H58:P58))*3%</f>
        <v>0</v>
      </c>
      <c r="R58" s="31">
        <f>($G58-SUM($H58:Q58))*3%</f>
        <v>0</v>
      </c>
      <c r="S58" s="31">
        <f>($G58-SUM($H58:R58))*3%</f>
        <v>0</v>
      </c>
      <c r="T58" s="36">
        <f>G58-SUM(H58:S58)</f>
        <v>0</v>
      </c>
    </row>
    <row r="59" spans="1:20" ht="15.75" x14ac:dyDescent="0.25">
      <c r="A59" s="246">
        <v>44</v>
      </c>
      <c r="B59" s="34"/>
      <c r="C59" s="139"/>
      <c r="D59" s="139"/>
      <c r="E59" s="290" t="s">
        <v>87</v>
      </c>
      <c r="F59" s="291"/>
      <c r="G59" s="136"/>
      <c r="H59" s="31">
        <f>$G59*10%</f>
        <v>0</v>
      </c>
      <c r="I59" s="31">
        <f>($G59-H59)*5%</f>
        <v>0</v>
      </c>
      <c r="J59" s="31">
        <f>($G59-SUM($H59:I59))*5%</f>
        <v>0</v>
      </c>
      <c r="K59" s="31">
        <f>($G59-SUM($H59:J59))*5%</f>
        <v>0</v>
      </c>
      <c r="L59" s="31">
        <f>($G59-SUM($H59:K59))*5%</f>
        <v>0</v>
      </c>
      <c r="M59" s="31">
        <f>($G59-SUM($H59:L59))*5%</f>
        <v>0</v>
      </c>
      <c r="N59" s="31">
        <f>($G59-SUM($H59:M59))*5%</f>
        <v>0</v>
      </c>
      <c r="O59" s="31">
        <f>($G59-SUM($H59:N59))*5%</f>
        <v>0</v>
      </c>
      <c r="P59" s="31">
        <f>($G59-SUM($H59:O59))*5%</f>
        <v>0</v>
      </c>
      <c r="Q59" s="31">
        <f>($G59-SUM($H59:P59))*5%</f>
        <v>0</v>
      </c>
      <c r="R59" s="31">
        <f>($G59-SUM($H59:Q59))*5%</f>
        <v>0</v>
      </c>
      <c r="S59" s="31">
        <f>($G59-SUM($H59:R59))*5%</f>
        <v>0</v>
      </c>
      <c r="T59" s="36">
        <f t="shared" ref="T59:T61" si="6">G59-SUM(H59:S59)</f>
        <v>0</v>
      </c>
    </row>
    <row r="60" spans="1:20" ht="15.75" x14ac:dyDescent="0.25">
      <c r="A60" s="246">
        <v>45</v>
      </c>
      <c r="B60" s="34"/>
      <c r="C60" s="139"/>
      <c r="D60" s="139"/>
      <c r="E60" s="290" t="s">
        <v>161</v>
      </c>
      <c r="F60" s="291"/>
      <c r="G60" s="136"/>
      <c r="H60" s="31">
        <f>$G60*12.5%</f>
        <v>0</v>
      </c>
      <c r="I60" s="31">
        <f t="shared" ref="I60" si="7">($G60-H60)*5%</f>
        <v>0</v>
      </c>
      <c r="J60" s="31">
        <f>($G60-SUM($H60:I60))*5%</f>
        <v>0</v>
      </c>
      <c r="K60" s="31">
        <f>($G60-SUM($H60:J60))*5%</f>
        <v>0</v>
      </c>
      <c r="L60" s="31">
        <f>($G60-SUM($H60:K60))*5%</f>
        <v>0</v>
      </c>
      <c r="M60" s="31">
        <f>($G60-SUM($H60:L60))*5%</f>
        <v>0</v>
      </c>
      <c r="N60" s="31">
        <f>($G60-SUM($H60:M60))*5%</f>
        <v>0</v>
      </c>
      <c r="O60" s="31">
        <f>($G60-SUM($H60:N60))*5%</f>
        <v>0</v>
      </c>
      <c r="P60" s="31">
        <f>($G60-SUM($H60:O60))*5%</f>
        <v>0</v>
      </c>
      <c r="Q60" s="31">
        <f>($G60-SUM($H60:P60))*5%</f>
        <v>0</v>
      </c>
      <c r="R60" s="31">
        <f>($G60-SUM($H60:Q60))*5%</f>
        <v>0</v>
      </c>
      <c r="S60" s="31">
        <f>($G60-SUM($H60:R60))*5%</f>
        <v>0</v>
      </c>
      <c r="T60" s="36">
        <f t="shared" si="6"/>
        <v>0</v>
      </c>
    </row>
    <row r="61" spans="1:20" ht="15.75" x14ac:dyDescent="0.25">
      <c r="A61" s="246">
        <v>46</v>
      </c>
      <c r="B61" s="34"/>
      <c r="C61" s="139"/>
      <c r="D61" s="139"/>
      <c r="E61" s="290" t="s">
        <v>162</v>
      </c>
      <c r="F61" s="291"/>
      <c r="G61" s="136"/>
      <c r="H61" s="31">
        <f>$G61*12.5%</f>
        <v>0</v>
      </c>
      <c r="I61" s="31">
        <f>($G61-H61)*10%</f>
        <v>0</v>
      </c>
      <c r="J61" s="31">
        <f>($G61-SUM($H61:I61))*10%</f>
        <v>0</v>
      </c>
      <c r="K61" s="31">
        <f>($G61-SUM($H61:J61))*10%</f>
        <v>0</v>
      </c>
      <c r="L61" s="31">
        <f>($G61-SUM($H61:K61))*10%</f>
        <v>0</v>
      </c>
      <c r="M61" s="31">
        <f>($G61-SUM($H61:L61))*10%</f>
        <v>0</v>
      </c>
      <c r="N61" s="31">
        <f>($G61-SUM($H61:M61))*10%</f>
        <v>0</v>
      </c>
      <c r="O61" s="31">
        <f>($G61-SUM($H61:N61))*10%</f>
        <v>0</v>
      </c>
      <c r="P61" s="31">
        <f>($G61-SUM($H61:O61))*10%</f>
        <v>0</v>
      </c>
      <c r="Q61" s="31">
        <f>($G61-SUM($H61:P61))*10%</f>
        <v>0</v>
      </c>
      <c r="R61" s="31">
        <f>($G61-SUM($H61:Q61))*10%</f>
        <v>0</v>
      </c>
      <c r="S61" s="31">
        <f>($G61-SUM($H61:R61))*10%</f>
        <v>0</v>
      </c>
      <c r="T61" s="36">
        <f t="shared" si="6"/>
        <v>0</v>
      </c>
    </row>
    <row r="62" spans="1:20" ht="15.75" x14ac:dyDescent="0.25">
      <c r="A62" s="246">
        <v>47</v>
      </c>
      <c r="B62" s="34"/>
      <c r="C62" s="139"/>
      <c r="D62" s="139"/>
      <c r="E62" s="271" t="s">
        <v>93</v>
      </c>
      <c r="F62" s="272"/>
      <c r="G62" s="136"/>
      <c r="H62" s="31">
        <f>G62</f>
        <v>0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6"/>
    </row>
    <row r="63" spans="1:20" ht="9" customHeight="1" x14ac:dyDescent="0.25">
      <c r="A63" s="246"/>
      <c r="B63" s="34"/>
      <c r="C63" s="139"/>
      <c r="D63" s="139"/>
      <c r="E63" s="44"/>
      <c r="F63" s="139"/>
      <c r="G63" s="28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46"/>
    </row>
    <row r="64" spans="1:20" ht="15.75" x14ac:dyDescent="0.25">
      <c r="A64" s="246"/>
      <c r="B64" s="34"/>
      <c r="C64" s="188" t="s">
        <v>95</v>
      </c>
      <c r="D64" s="141"/>
      <c r="E64" s="139"/>
      <c r="F64" s="139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46"/>
    </row>
    <row r="65" spans="1:20" ht="15.75" x14ac:dyDescent="0.25">
      <c r="A65" s="246"/>
      <c r="B65" s="34"/>
      <c r="C65" s="139"/>
      <c r="D65" s="271" t="s">
        <v>96</v>
      </c>
      <c r="E65" s="271"/>
      <c r="F65" s="272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6"/>
    </row>
    <row r="66" spans="1:20" ht="15.75" x14ac:dyDescent="0.25">
      <c r="A66" s="246">
        <v>48</v>
      </c>
      <c r="B66" s="34"/>
      <c r="C66" s="139"/>
      <c r="D66" s="139"/>
      <c r="E66" s="271" t="s">
        <v>97</v>
      </c>
      <c r="F66" s="272"/>
      <c r="G66" s="136"/>
      <c r="H66" s="31">
        <f>G66</f>
        <v>0</v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6"/>
    </row>
    <row r="67" spans="1:20" ht="15.75" x14ac:dyDescent="0.25">
      <c r="A67" s="246">
        <v>49</v>
      </c>
      <c r="B67" s="34"/>
      <c r="C67" s="139"/>
      <c r="D67" s="139"/>
      <c r="E67" s="271" t="s">
        <v>99</v>
      </c>
      <c r="F67" s="272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36">
        <f>G67-SUM(H67:S67)</f>
        <v>0</v>
      </c>
    </row>
    <row r="68" spans="1:20" ht="15.75" x14ac:dyDescent="0.25">
      <c r="A68" s="246" t="s">
        <v>101</v>
      </c>
      <c r="B68" s="34"/>
      <c r="C68" s="139"/>
      <c r="D68" s="271" t="s">
        <v>163</v>
      </c>
      <c r="E68" s="271"/>
      <c r="F68" s="272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36">
        <f>G68-SUM(H68:S68)</f>
        <v>0</v>
      </c>
    </row>
    <row r="69" spans="1:20" ht="15.75" x14ac:dyDescent="0.25">
      <c r="A69" s="246">
        <v>52</v>
      </c>
      <c r="B69" s="34"/>
      <c r="C69" s="188" t="s">
        <v>103</v>
      </c>
      <c r="D69" s="139"/>
      <c r="E69" s="139"/>
      <c r="F69" s="139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</row>
    <row r="70" spans="1:20" ht="15.75" x14ac:dyDescent="0.25">
      <c r="A70" s="246">
        <v>53</v>
      </c>
      <c r="B70" s="34"/>
      <c r="C70" s="275" t="s">
        <v>164</v>
      </c>
      <c r="D70" s="271"/>
      <c r="E70" s="271"/>
      <c r="F70" s="272"/>
      <c r="G70" s="136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>
        <f>G70</f>
        <v>0</v>
      </c>
    </row>
    <row r="71" spans="1:20" ht="9" customHeight="1" x14ac:dyDescent="0.25">
      <c r="A71" s="246"/>
      <c r="B71" s="34"/>
      <c r="C71" s="139"/>
      <c r="D71" s="139"/>
      <c r="E71" s="139"/>
      <c r="F71" s="139"/>
      <c r="G71" s="28"/>
      <c r="H71" s="28"/>
      <c r="I71" s="28"/>
      <c r="J71" s="28"/>
      <c r="K71" s="28"/>
      <c r="L71" s="28"/>
      <c r="M71" s="28"/>
      <c r="N71" s="43"/>
      <c r="O71" s="28"/>
      <c r="P71" s="28"/>
      <c r="Q71" s="28"/>
      <c r="R71" s="28"/>
      <c r="S71" s="28"/>
      <c r="T71" s="33"/>
    </row>
    <row r="72" spans="1:20" ht="15.75" x14ac:dyDescent="0.25">
      <c r="A72" s="252"/>
      <c r="B72" s="188"/>
      <c r="C72" s="188" t="s">
        <v>106</v>
      </c>
      <c r="D72" s="185"/>
      <c r="E72" s="185"/>
      <c r="F72" s="191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33"/>
    </row>
    <row r="73" spans="1:20" ht="15.75" x14ac:dyDescent="0.25">
      <c r="A73" s="246">
        <v>54</v>
      </c>
      <c r="B73" s="34"/>
      <c r="C73" s="139"/>
      <c r="D73" s="284" t="s">
        <v>106</v>
      </c>
      <c r="E73" s="284"/>
      <c r="F73" s="285"/>
      <c r="G73" s="136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>
        <f>G73</f>
        <v>0</v>
      </c>
    </row>
    <row r="74" spans="1:20" ht="16.5" thickBot="1" x14ac:dyDescent="0.3">
      <c r="A74" s="277" t="s">
        <v>108</v>
      </c>
      <c r="B74" s="278"/>
      <c r="C74" s="278"/>
      <c r="D74" s="278"/>
      <c r="E74" s="278"/>
      <c r="F74" s="279"/>
      <c r="G74" s="23">
        <f>SUM(G45:G73)</f>
        <v>0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</row>
    <row r="75" spans="1:20" ht="17.25" thickTop="1" thickBot="1" x14ac:dyDescent="0.3">
      <c r="A75" s="277" t="s">
        <v>165</v>
      </c>
      <c r="B75" s="278"/>
      <c r="C75" s="278"/>
      <c r="D75" s="278"/>
      <c r="E75" s="278"/>
      <c r="F75" s="279"/>
      <c r="G75" s="54"/>
      <c r="H75" s="55">
        <f>SUM(H45:H73)</f>
        <v>0</v>
      </c>
      <c r="I75" s="55">
        <f t="shared" ref="I75:T75" si="8">SUM(I45:I73)</f>
        <v>0</v>
      </c>
      <c r="J75" s="55">
        <f t="shared" si="8"/>
        <v>0</v>
      </c>
      <c r="K75" s="55">
        <f t="shared" si="8"/>
        <v>0</v>
      </c>
      <c r="L75" s="55">
        <f t="shared" si="8"/>
        <v>0</v>
      </c>
      <c r="M75" s="55">
        <f t="shared" si="8"/>
        <v>0</v>
      </c>
      <c r="N75" s="55">
        <f t="shared" si="8"/>
        <v>0</v>
      </c>
      <c r="O75" s="55">
        <f t="shared" si="8"/>
        <v>0</v>
      </c>
      <c r="P75" s="55">
        <f t="shared" si="8"/>
        <v>0</v>
      </c>
      <c r="Q75" s="55">
        <f t="shared" si="8"/>
        <v>0</v>
      </c>
      <c r="R75" s="55">
        <f t="shared" si="8"/>
        <v>0</v>
      </c>
      <c r="S75" s="55">
        <f t="shared" si="8"/>
        <v>0</v>
      </c>
      <c r="T75" s="55">
        <f t="shared" si="8"/>
        <v>0</v>
      </c>
    </row>
    <row r="76" spans="1:20" s="32" customFormat="1" ht="11.25" customHeight="1" thickTop="1" x14ac:dyDescent="0.25">
      <c r="A76" s="56"/>
      <c r="B76" s="57"/>
      <c r="C76" s="58"/>
      <c r="D76" s="58"/>
      <c r="E76" s="58"/>
      <c r="F76" s="58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 x14ac:dyDescent="0.25">
      <c r="A77" s="59"/>
      <c r="B77" s="192" t="s">
        <v>166</v>
      </c>
      <c r="C77" s="60"/>
      <c r="D77" s="60"/>
      <c r="E77" s="60"/>
      <c r="F77" s="60"/>
      <c r="G77" s="23"/>
      <c r="H77" s="23">
        <f>H39-H75</f>
        <v>0</v>
      </c>
      <c r="I77" s="23">
        <f t="shared" ref="I77:T77" si="9">I39-I75</f>
        <v>0</v>
      </c>
      <c r="J77" s="23">
        <f t="shared" si="9"/>
        <v>0</v>
      </c>
      <c r="K77" s="23">
        <f t="shared" si="9"/>
        <v>0</v>
      </c>
      <c r="L77" s="23">
        <f t="shared" si="9"/>
        <v>0</v>
      </c>
      <c r="M77" s="23">
        <f t="shared" si="9"/>
        <v>0</v>
      </c>
      <c r="N77" s="23">
        <f t="shared" si="9"/>
        <v>0</v>
      </c>
      <c r="O77" s="23">
        <f t="shared" si="9"/>
        <v>0</v>
      </c>
      <c r="P77" s="23">
        <f t="shared" si="9"/>
        <v>0</v>
      </c>
      <c r="Q77" s="23">
        <f t="shared" si="9"/>
        <v>0</v>
      </c>
      <c r="R77" s="23">
        <f t="shared" si="9"/>
        <v>0</v>
      </c>
      <c r="S77" s="23">
        <f t="shared" si="9"/>
        <v>0</v>
      </c>
      <c r="T77" s="23">
        <f t="shared" si="9"/>
        <v>0</v>
      </c>
    </row>
    <row r="78" spans="1:20" ht="16.5" thickBot="1" x14ac:dyDescent="0.3">
      <c r="A78" s="245"/>
      <c r="B78" s="193" t="s">
        <v>167</v>
      </c>
      <c r="C78" s="61"/>
      <c r="D78" s="61"/>
      <c r="E78" s="61"/>
      <c r="F78" s="61"/>
      <c r="G78" s="55"/>
      <c r="H78" s="55">
        <f>H77</f>
        <v>0</v>
      </c>
      <c r="I78" s="55">
        <f>H78+I77</f>
        <v>0</v>
      </c>
      <c r="J78" s="55">
        <f t="shared" ref="J78:T78" si="10">I78+J77</f>
        <v>0</v>
      </c>
      <c r="K78" s="55">
        <f t="shared" si="10"/>
        <v>0</v>
      </c>
      <c r="L78" s="55">
        <f t="shared" si="10"/>
        <v>0</v>
      </c>
      <c r="M78" s="55">
        <f t="shared" si="10"/>
        <v>0</v>
      </c>
      <c r="N78" s="55">
        <f t="shared" si="10"/>
        <v>0</v>
      </c>
      <c r="O78" s="55">
        <f t="shared" si="10"/>
        <v>0</v>
      </c>
      <c r="P78" s="55">
        <f t="shared" si="10"/>
        <v>0</v>
      </c>
      <c r="Q78" s="55">
        <f t="shared" si="10"/>
        <v>0</v>
      </c>
      <c r="R78" s="55">
        <f t="shared" si="10"/>
        <v>0</v>
      </c>
      <c r="S78" s="55">
        <f t="shared" si="10"/>
        <v>0</v>
      </c>
      <c r="T78" s="55">
        <f t="shared" si="10"/>
        <v>0</v>
      </c>
    </row>
    <row r="79" spans="1:20" ht="3" customHeight="1" thickTop="1" x14ac:dyDescent="0.25">
      <c r="A79" s="240"/>
      <c r="B79" s="139"/>
      <c r="C79" s="139"/>
      <c r="D79" s="139"/>
      <c r="E79" s="139"/>
      <c r="F79" s="139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1:20" ht="15.75" x14ac:dyDescent="0.25">
      <c r="A80" s="241">
        <v>55</v>
      </c>
      <c r="B80" s="189" t="s">
        <v>109</v>
      </c>
      <c r="C80" s="139"/>
      <c r="D80" s="139"/>
      <c r="E80" s="139"/>
      <c r="F80" s="139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1:20" s="32" customFormat="1" ht="15.75" x14ac:dyDescent="0.25">
      <c r="A81" s="239"/>
      <c r="B81" s="187" t="s">
        <v>110</v>
      </c>
      <c r="C81" s="58"/>
      <c r="D81" s="58"/>
      <c r="E81" s="58"/>
      <c r="F81" s="58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s="32" customFormat="1" ht="15.75" x14ac:dyDescent="0.25">
      <c r="A82" s="239"/>
      <c r="B82" s="57"/>
      <c r="C82" s="188" t="s">
        <v>168</v>
      </c>
      <c r="D82" s="141"/>
      <c r="E82" s="58"/>
      <c r="F82" s="58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</row>
    <row r="83" spans="1:20" s="32" customFormat="1" ht="15.75" x14ac:dyDescent="0.25">
      <c r="A83" s="239"/>
      <c r="B83" s="57"/>
      <c r="C83" s="188" t="s">
        <v>169</v>
      </c>
      <c r="D83" s="141"/>
      <c r="E83" s="58"/>
      <c r="F83" s="58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s="32" customFormat="1" ht="15.75" x14ac:dyDescent="0.25">
      <c r="A84" s="239">
        <v>55</v>
      </c>
      <c r="B84" s="57"/>
      <c r="C84" s="141"/>
      <c r="D84" s="194" t="s">
        <v>170</v>
      </c>
      <c r="E84" s="58"/>
      <c r="F84" s="58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</row>
    <row r="85" spans="1:20" s="32" customFormat="1" ht="15.75" x14ac:dyDescent="0.25">
      <c r="A85" s="239">
        <v>55</v>
      </c>
      <c r="B85" s="57"/>
      <c r="C85" s="141"/>
      <c r="D85" s="194" t="s">
        <v>115</v>
      </c>
      <c r="E85" s="58"/>
      <c r="F85" s="58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</row>
    <row r="86" spans="1:20" s="32" customFormat="1" ht="15.75" x14ac:dyDescent="0.25">
      <c r="A86" s="239">
        <v>55</v>
      </c>
      <c r="B86" s="57"/>
      <c r="C86" s="141"/>
      <c r="D86" s="194" t="s">
        <v>116</v>
      </c>
      <c r="E86" s="58"/>
      <c r="F86" s="58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</row>
    <row r="87" spans="1:20" s="32" customFormat="1" ht="15.75" x14ac:dyDescent="0.25">
      <c r="A87" s="239">
        <v>55</v>
      </c>
      <c r="B87" s="57"/>
      <c r="C87" s="58"/>
      <c r="D87" s="194" t="s">
        <v>117</v>
      </c>
      <c r="E87" s="58"/>
      <c r="F87" s="58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</row>
    <row r="88" spans="1:20" s="32" customFormat="1" ht="15.75" x14ac:dyDescent="0.25">
      <c r="A88" s="239">
        <v>55</v>
      </c>
      <c r="B88" s="57"/>
      <c r="C88" s="195" t="s">
        <v>118</v>
      </c>
      <c r="D88" s="62"/>
      <c r="E88" s="58"/>
      <c r="F88" s="58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</row>
    <row r="89" spans="1:20" s="32" customFormat="1" ht="16.5" thickBot="1" x14ac:dyDescent="0.3">
      <c r="A89" s="59"/>
      <c r="B89" s="192" t="s">
        <v>119</v>
      </c>
      <c r="C89" s="60"/>
      <c r="D89" s="60"/>
      <c r="E89" s="60"/>
      <c r="F89" s="60"/>
      <c r="G89" s="23">
        <f t="shared" ref="G89:T89" si="11">SUM(G82:G88)</f>
        <v>0</v>
      </c>
      <c r="H89" s="63">
        <f t="shared" si="11"/>
        <v>0</v>
      </c>
      <c r="I89" s="63">
        <f t="shared" si="11"/>
        <v>0</v>
      </c>
      <c r="J89" s="63">
        <f t="shared" si="11"/>
        <v>0</v>
      </c>
      <c r="K89" s="63">
        <f t="shared" si="11"/>
        <v>0</v>
      </c>
      <c r="L89" s="63">
        <f t="shared" si="11"/>
        <v>0</v>
      </c>
      <c r="M89" s="63">
        <f t="shared" si="11"/>
        <v>0</v>
      </c>
      <c r="N89" s="63">
        <f t="shared" si="11"/>
        <v>0</v>
      </c>
      <c r="O89" s="63">
        <f t="shared" si="11"/>
        <v>0</v>
      </c>
      <c r="P89" s="63">
        <f t="shared" si="11"/>
        <v>0</v>
      </c>
      <c r="Q89" s="63">
        <f t="shared" si="11"/>
        <v>0</v>
      </c>
      <c r="R89" s="63">
        <f t="shared" si="11"/>
        <v>0</v>
      </c>
      <c r="S89" s="63">
        <f t="shared" si="11"/>
        <v>0</v>
      </c>
      <c r="T89" s="63">
        <f t="shared" si="11"/>
        <v>0</v>
      </c>
    </row>
    <row r="90" spans="1:20" s="67" customFormat="1" ht="12" customHeight="1" thickTop="1" x14ac:dyDescent="0.25">
      <c r="A90" s="242"/>
      <c r="B90" s="64"/>
      <c r="C90" s="64"/>
      <c r="D90" s="64"/>
      <c r="E90" s="64"/>
      <c r="F90" s="64"/>
      <c r="G90" s="65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</row>
    <row r="91" spans="1:20" ht="15.75" x14ac:dyDescent="0.25">
      <c r="A91" s="243"/>
      <c r="B91" s="196" t="s">
        <v>171</v>
      </c>
      <c r="C91" s="45"/>
      <c r="D91" s="45"/>
      <c r="E91" s="45"/>
      <c r="F91" s="45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1:20" ht="15.75" x14ac:dyDescent="0.25">
      <c r="A92" s="243"/>
      <c r="B92" s="45" t="s">
        <v>1</v>
      </c>
      <c r="C92" s="45"/>
      <c r="D92" s="45"/>
      <c r="E92" s="45"/>
      <c r="F92" s="45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</sheetData>
  <sheetProtection algorithmName="SHA-512" hashValue="aAq27V8mWsb+O4IR/xxOCNeokvcwXWrnaHNtqGWakcNNyK4YWDgcbreg9cc5Ub5W3F3OO1yAGTT50EJe0BKEYg==" saltValue="muE5RdSfuvSRPQOuQu0KzQ==" spinCount="100000" sheet="1" objects="1" scenarios="1"/>
  <customSheetViews>
    <customSheetView guid="{C69779CD-83E0-47E7-B932-07CB5BC96F79}" showGridLines="0" topLeftCell="A14">
      <selection activeCell="F20" sqref="F2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1"/>
      <headerFooter>
        <oddFooter>&amp;R
NCCF version 6.0 – Août 2015</oddFooter>
      </headerFooter>
    </customSheetView>
    <customSheetView guid="{2CB3408B-1447-4F85-8845-B244269C63AB}" showPageBreaks="1" showGridLines="0" printArea="1">
      <selection activeCell="H30" sqref="H3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2"/>
      <headerFooter>
        <oddFooter>&amp;R
NCCF version 6.0 – Août 2015</oddFooter>
      </headerFooter>
    </customSheetView>
    <customSheetView guid="{F47A14AB-BC14-4FA3-B899-F98165EB2FF8}" showGridLines="0">
      <selection activeCell="H30" sqref="H30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3"/>
      <headerFooter>
        <oddFooter>&amp;R
NCCF version 6.0 – Août 2015</oddFooter>
      </headerFooter>
    </customSheetView>
    <customSheetView guid="{15B2AEE5-4C06-4776-9167-C12726358AC2}" scale="75" showPageBreaks="1" showGridLines="0" printArea="1" view="pageLayout">
      <selection activeCell="F14" sqref="F14"/>
      <pageMargins left="0.39370078740157483" right="0.39370078740157483" top="0.35433070866141736" bottom="0.35433070866141736" header="0.31496062992125984" footer="0.31496062992125984"/>
      <pageSetup paperSize="5" scale="51" fitToWidth="2" fitToHeight="2" orientation="landscape" r:id="rId4"/>
      <headerFooter>
        <oddFooter>&amp;R
NCCF version 6.0 – Août 2015</oddFooter>
      </headerFooter>
    </customSheetView>
    <customSheetView guid="{1C2C24FC-04FF-45AA-9C48-1A56CDE9BD31}" showPageBreaks="1" showGridLines="0" printArea="1" topLeftCell="A34">
      <selection activeCell="G71" sqref="G71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5"/>
      <headerFooter>
        <oddFooter>&amp;R
NCCF version 6.0 – Août 2015</oddFooter>
      </headerFooter>
    </customSheetView>
    <customSheetView guid="{9653EADD-2D71-44E0-B465-5D6569EE7D13}" showGridLines="0">
      <selection activeCell="I3" sqref="I3:J3"/>
      <pageMargins left="0.39370078740157483" right="0.39370078740157483" top="0.15748031496062992" bottom="0.35433070866141736" header="0.31496062992125984" footer="0.31496062992125984"/>
      <pageSetup paperSize="5" scale="49" fitToWidth="2" fitToHeight="2" orientation="landscape" r:id="rId6"/>
      <headerFooter>
        <oddFooter>&amp;R
NCCF version 6.0 – Août 2015</oddFooter>
      </headerFooter>
    </customSheetView>
  </customSheetViews>
  <mergeCells count="44">
    <mergeCell ref="G3:I3"/>
    <mergeCell ref="G4:I4"/>
    <mergeCell ref="D68:F68"/>
    <mergeCell ref="C70:F70"/>
    <mergeCell ref="E57:F57"/>
    <mergeCell ref="E58:F58"/>
    <mergeCell ref="E59:F59"/>
    <mergeCell ref="E60:F60"/>
    <mergeCell ref="E61:F61"/>
    <mergeCell ref="A3:E3"/>
    <mergeCell ref="A4:C4"/>
    <mergeCell ref="E45:F45"/>
    <mergeCell ref="E46:F46"/>
    <mergeCell ref="E47:F47"/>
    <mergeCell ref="E48:F48"/>
    <mergeCell ref="E53:F53"/>
    <mergeCell ref="D73:F73"/>
    <mergeCell ref="E62:F62"/>
    <mergeCell ref="E66:F66"/>
    <mergeCell ref="E67:F67"/>
    <mergeCell ref="D65:F65"/>
    <mergeCell ref="A75:F75"/>
    <mergeCell ref="A39:F39"/>
    <mergeCell ref="D23:F23"/>
    <mergeCell ref="D24:F24"/>
    <mergeCell ref="D25:F25"/>
    <mergeCell ref="D26:F26"/>
    <mergeCell ref="D27:F27"/>
    <mergeCell ref="D30:F30"/>
    <mergeCell ref="D31:F31"/>
    <mergeCell ref="D32:F32"/>
    <mergeCell ref="D33:F33"/>
    <mergeCell ref="D34:F34"/>
    <mergeCell ref="E50:F50"/>
    <mergeCell ref="E51:F51"/>
    <mergeCell ref="A38:F38"/>
    <mergeCell ref="A74:F74"/>
    <mergeCell ref="B1:E1"/>
    <mergeCell ref="E56:F56"/>
    <mergeCell ref="D13:F13"/>
    <mergeCell ref="D14:F14"/>
    <mergeCell ref="D15:F15"/>
    <mergeCell ref="D16:F16"/>
    <mergeCell ref="E52:F52"/>
  </mergeCells>
  <pageMargins left="0.25" right="0.25" top="0.75" bottom="0.75" header="0.3" footer="0.3"/>
  <pageSetup paperSize="5" scale="55" fitToHeight="0" orientation="landscape" r:id="rId7"/>
  <headerFooter>
    <oddFooter>&amp;R
NCCF version 6.0 – Août 2015</oddFooter>
  </headerFooter>
  <rowBreaks count="1" manualBreakCount="1">
    <brk id="52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GridLines="0" zoomScale="85" zoomScaleNormal="85" workbookViewId="0">
      <selection activeCell="G3" sqref="G3:I3"/>
    </sheetView>
  </sheetViews>
  <sheetFormatPr defaultColWidth="9.140625" defaultRowHeight="15" x14ac:dyDescent="0.25"/>
  <cols>
    <col min="1" max="1" width="3.42578125" style="29" customWidth="1"/>
    <col min="2" max="2" width="3.28515625" style="29" customWidth="1"/>
    <col min="3" max="3" width="25.7109375" style="29" customWidth="1"/>
    <col min="4" max="4" width="38.42578125" style="29" customWidth="1"/>
    <col min="5" max="5" width="15.28515625" style="69" customWidth="1"/>
    <col min="6" max="6" width="15.28515625" style="29" customWidth="1"/>
    <col min="7" max="19" width="15.28515625" style="69" customWidth="1"/>
    <col min="20" max="16384" width="9.140625" style="29"/>
  </cols>
  <sheetData>
    <row r="1" spans="1:19" s="15" customFormat="1" ht="18.75" x14ac:dyDescent="0.3">
      <c r="A1" s="13" t="s">
        <v>1</v>
      </c>
      <c r="B1" s="14"/>
      <c r="C1" s="14"/>
      <c r="D1" s="14"/>
      <c r="E1" s="70"/>
      <c r="F1" s="71"/>
      <c r="G1" s="16" t="s">
        <v>2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15" customFormat="1" ht="6" customHeight="1" x14ac:dyDescent="0.25">
      <c r="A2" s="14"/>
      <c r="B2" s="14"/>
      <c r="C2" s="14"/>
      <c r="D2" s="14"/>
      <c r="E2" s="12"/>
      <c r="F2" s="14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s="15" customFormat="1" ht="18.75" x14ac:dyDescent="0.3">
      <c r="A3" s="292" t="s">
        <v>1</v>
      </c>
      <c r="B3" s="292"/>
      <c r="C3" s="292"/>
      <c r="D3" s="14"/>
      <c r="E3" s="10"/>
      <c r="F3" s="73"/>
      <c r="G3" s="295" t="str">
        <f>Bilan!G3:I3</f>
        <v>Indiquez ici le nom de la caisse</v>
      </c>
      <c r="H3" s="295"/>
      <c r="I3" s="295"/>
      <c r="J3" s="74"/>
      <c r="K3" s="72"/>
      <c r="L3" s="72"/>
      <c r="M3" s="72"/>
      <c r="N3" s="72"/>
      <c r="O3" s="72"/>
      <c r="P3" s="72"/>
      <c r="Q3" s="72"/>
      <c r="R3" s="72"/>
      <c r="S3" s="72"/>
    </row>
    <row r="4" spans="1:19" s="15" customFormat="1" ht="18.75" x14ac:dyDescent="0.3">
      <c r="A4" s="292" t="s">
        <v>1</v>
      </c>
      <c r="B4" s="292"/>
      <c r="C4" s="18"/>
      <c r="D4" s="14"/>
      <c r="E4" s="10"/>
      <c r="F4" s="73"/>
      <c r="G4" s="296" t="str">
        <f>Bilan!G4:I4</f>
        <v>Indiquez ici la date du rapport</v>
      </c>
      <c r="H4" s="296"/>
      <c r="I4" s="296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s="15" customFormat="1" ht="9" customHeight="1" x14ac:dyDescent="0.25">
      <c r="A5" s="14"/>
      <c r="B5" s="14"/>
      <c r="C5" s="14"/>
      <c r="D5" s="14"/>
      <c r="E5" s="12"/>
      <c r="F5" s="14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s="81" customFormat="1" ht="18.75" x14ac:dyDescent="0.3">
      <c r="A6" s="197" t="s">
        <v>11</v>
      </c>
      <c r="B6" s="75"/>
      <c r="C6" s="75"/>
      <c r="D6" s="76"/>
      <c r="E6" s="77" t="s">
        <v>120</v>
      </c>
      <c r="F6" s="78" t="s">
        <v>121</v>
      </c>
      <c r="G6" s="79" t="s">
        <v>122</v>
      </c>
      <c r="H6" s="80" t="s">
        <v>123</v>
      </c>
      <c r="I6" s="80" t="s">
        <v>124</v>
      </c>
      <c r="J6" s="80" t="s">
        <v>125</v>
      </c>
      <c r="K6" s="80" t="s">
        <v>126</v>
      </c>
      <c r="L6" s="80" t="s">
        <v>127</v>
      </c>
      <c r="M6" s="80" t="s">
        <v>128</v>
      </c>
      <c r="N6" s="80" t="s">
        <v>129</v>
      </c>
      <c r="O6" s="80" t="s">
        <v>130</v>
      </c>
      <c r="P6" s="80" t="s">
        <v>131</v>
      </c>
      <c r="Q6" s="80" t="s">
        <v>132</v>
      </c>
      <c r="R6" s="80" t="s">
        <v>133</v>
      </c>
      <c r="S6" s="80" t="s">
        <v>134</v>
      </c>
    </row>
    <row r="7" spans="1:19" ht="15.75" x14ac:dyDescent="0.25">
      <c r="A7" s="82" t="s">
        <v>135</v>
      </c>
      <c r="B7" s="26"/>
      <c r="C7" s="26"/>
      <c r="D7" s="83"/>
      <c r="E7" s="84"/>
      <c r="F7" s="8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</row>
    <row r="8" spans="1:19" ht="15.75" x14ac:dyDescent="0.25">
      <c r="A8" s="30"/>
      <c r="B8" s="198" t="s">
        <v>136</v>
      </c>
      <c r="C8" s="139"/>
      <c r="D8" s="140"/>
      <c r="E8" s="135"/>
      <c r="F8" s="91">
        <v>0</v>
      </c>
      <c r="G8" s="87">
        <f>E8</f>
        <v>0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spans="1:19" ht="15.75" x14ac:dyDescent="0.25">
      <c r="A9" s="88" t="s">
        <v>1</v>
      </c>
      <c r="B9" s="141"/>
      <c r="C9" s="139"/>
      <c r="D9" s="140"/>
      <c r="E9" s="89"/>
      <c r="F9" s="90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spans="1:19" ht="15.75" x14ac:dyDescent="0.25">
      <c r="A10" s="199" t="s">
        <v>137</v>
      </c>
      <c r="B10" s="141"/>
      <c r="C10" s="139"/>
      <c r="D10" s="140"/>
      <c r="E10" s="89"/>
      <c r="F10" s="90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spans="1:19" ht="15.75" x14ac:dyDescent="0.25">
      <c r="A11" s="34"/>
      <c r="B11" s="200" t="s">
        <v>138</v>
      </c>
      <c r="C11" s="139"/>
      <c r="D11" s="140"/>
      <c r="E11" s="87"/>
      <c r="F11" s="91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</row>
    <row r="12" spans="1:19" ht="15.75" x14ac:dyDescent="0.25">
      <c r="A12" s="34"/>
      <c r="B12" s="139"/>
      <c r="C12" s="200" t="s">
        <v>139</v>
      </c>
      <c r="D12" s="140"/>
      <c r="E12" s="135"/>
      <c r="F12" s="137"/>
      <c r="G12" s="138"/>
      <c r="H12" s="135"/>
      <c r="I12" s="135"/>
      <c r="J12" s="138"/>
      <c r="K12" s="135"/>
      <c r="L12" s="135"/>
      <c r="M12" s="138"/>
      <c r="N12" s="135"/>
      <c r="O12" s="138"/>
      <c r="P12" s="135"/>
      <c r="Q12" s="135"/>
      <c r="R12" s="135"/>
      <c r="S12" s="87">
        <f>E12-SUM(G12:R12)</f>
        <v>0</v>
      </c>
    </row>
    <row r="13" spans="1:19" ht="15.75" x14ac:dyDescent="0.25">
      <c r="A13" s="34"/>
      <c r="B13" s="139"/>
      <c r="C13" s="200" t="s">
        <v>140</v>
      </c>
      <c r="D13" s="140"/>
      <c r="E13" s="135"/>
      <c r="F13" s="137"/>
      <c r="G13" s="138"/>
      <c r="H13" s="135"/>
      <c r="I13" s="135"/>
      <c r="J13" s="138"/>
      <c r="K13" s="135"/>
      <c r="L13" s="135"/>
      <c r="M13" s="138"/>
      <c r="N13" s="135"/>
      <c r="O13" s="138"/>
      <c r="P13" s="135"/>
      <c r="Q13" s="135"/>
      <c r="R13" s="135"/>
      <c r="S13" s="87">
        <f t="shared" ref="S13:S14" si="0">E13-SUM(G13:R13)</f>
        <v>0</v>
      </c>
    </row>
    <row r="14" spans="1:19" ht="15.75" x14ac:dyDescent="0.25">
      <c r="A14" s="34"/>
      <c r="B14" s="139"/>
      <c r="C14" s="200" t="s">
        <v>141</v>
      </c>
      <c r="D14" s="140"/>
      <c r="E14" s="135"/>
      <c r="F14" s="137"/>
      <c r="G14" s="138"/>
      <c r="H14" s="135"/>
      <c r="I14" s="135"/>
      <c r="J14" s="138"/>
      <c r="K14" s="135"/>
      <c r="L14" s="135"/>
      <c r="M14" s="138"/>
      <c r="N14" s="135"/>
      <c r="O14" s="138"/>
      <c r="P14" s="135"/>
      <c r="Q14" s="135"/>
      <c r="R14" s="135"/>
      <c r="S14" s="87">
        <f t="shared" si="0"/>
        <v>0</v>
      </c>
    </row>
    <row r="15" spans="1:19" ht="15.75" x14ac:dyDescent="0.25">
      <c r="A15" s="34"/>
      <c r="B15" s="200" t="s">
        <v>142</v>
      </c>
      <c r="C15" s="139"/>
      <c r="D15" s="140"/>
      <c r="E15" s="89"/>
      <c r="F15" s="90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</row>
    <row r="16" spans="1:19" ht="15.75" x14ac:dyDescent="0.25">
      <c r="A16" s="34"/>
      <c r="B16" s="139"/>
      <c r="C16" s="201" t="s">
        <v>143</v>
      </c>
      <c r="D16" s="140"/>
      <c r="E16" s="135"/>
      <c r="F16" s="137"/>
      <c r="G16" s="138"/>
      <c r="H16" s="135"/>
      <c r="I16" s="135"/>
      <c r="J16" s="138"/>
      <c r="K16" s="135"/>
      <c r="L16" s="135"/>
      <c r="M16" s="138"/>
      <c r="N16" s="135"/>
      <c r="O16" s="138"/>
      <c r="P16" s="135"/>
      <c r="Q16" s="135"/>
      <c r="R16" s="135"/>
      <c r="S16" s="87">
        <f t="shared" ref="S16:S20" si="1">E16-SUM(G16:R16)</f>
        <v>0</v>
      </c>
    </row>
    <row r="17" spans="1:19" ht="15.75" x14ac:dyDescent="0.25">
      <c r="A17" s="34"/>
      <c r="B17" s="139"/>
      <c r="C17" s="201" t="s">
        <v>144</v>
      </c>
      <c r="D17" s="140"/>
      <c r="E17" s="135"/>
      <c r="F17" s="137"/>
      <c r="G17" s="138"/>
      <c r="H17" s="135"/>
      <c r="I17" s="135"/>
      <c r="J17" s="138"/>
      <c r="K17" s="135"/>
      <c r="L17" s="135"/>
      <c r="M17" s="138"/>
      <c r="N17" s="135"/>
      <c r="O17" s="138"/>
      <c r="P17" s="135"/>
      <c r="Q17" s="135"/>
      <c r="R17" s="135"/>
      <c r="S17" s="87">
        <f t="shared" si="1"/>
        <v>0</v>
      </c>
    </row>
    <row r="18" spans="1:19" ht="15.75" x14ac:dyDescent="0.25">
      <c r="A18" s="34"/>
      <c r="B18" s="139"/>
      <c r="C18" s="201" t="s">
        <v>141</v>
      </c>
      <c r="D18" s="140"/>
      <c r="E18" s="135"/>
      <c r="F18" s="137"/>
      <c r="G18" s="138"/>
      <c r="H18" s="135"/>
      <c r="I18" s="135"/>
      <c r="J18" s="138"/>
      <c r="K18" s="135"/>
      <c r="L18" s="135"/>
      <c r="M18" s="138"/>
      <c r="N18" s="135"/>
      <c r="O18" s="138"/>
      <c r="P18" s="135"/>
      <c r="Q18" s="135"/>
      <c r="R18" s="135"/>
      <c r="S18" s="87">
        <f t="shared" si="1"/>
        <v>0</v>
      </c>
    </row>
    <row r="19" spans="1:19" ht="15.75" x14ac:dyDescent="0.25">
      <c r="A19" s="34"/>
      <c r="B19" s="200" t="s">
        <v>145</v>
      </c>
      <c r="C19" s="139"/>
      <c r="D19" s="140"/>
      <c r="E19" s="135"/>
      <c r="F19" s="137"/>
      <c r="G19" s="138"/>
      <c r="H19" s="135"/>
      <c r="I19" s="135"/>
      <c r="J19" s="138"/>
      <c r="K19" s="135"/>
      <c r="L19" s="135"/>
      <c r="M19" s="138"/>
      <c r="N19" s="135"/>
      <c r="O19" s="138"/>
      <c r="P19" s="135"/>
      <c r="Q19" s="135"/>
      <c r="R19" s="135"/>
      <c r="S19" s="87">
        <f t="shared" si="1"/>
        <v>0</v>
      </c>
    </row>
    <row r="20" spans="1:19" ht="15.75" x14ac:dyDescent="0.25">
      <c r="A20" s="34"/>
      <c r="B20" s="200" t="s">
        <v>146</v>
      </c>
      <c r="C20" s="139"/>
      <c r="D20" s="140"/>
      <c r="E20" s="135"/>
      <c r="F20" s="137"/>
      <c r="G20" s="138"/>
      <c r="H20" s="135"/>
      <c r="I20" s="135"/>
      <c r="J20" s="138"/>
      <c r="K20" s="135"/>
      <c r="L20" s="135"/>
      <c r="M20" s="138"/>
      <c r="N20" s="135"/>
      <c r="O20" s="138"/>
      <c r="P20" s="135"/>
      <c r="Q20" s="135"/>
      <c r="R20" s="135"/>
      <c r="S20" s="87">
        <f t="shared" si="1"/>
        <v>0</v>
      </c>
    </row>
    <row r="21" spans="1:19" ht="15.75" x14ac:dyDescent="0.25">
      <c r="A21" s="34"/>
      <c r="B21" s="139"/>
      <c r="C21" s="139"/>
      <c r="D21" s="140"/>
      <c r="E21" s="87"/>
      <c r="F21" s="91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</row>
    <row r="22" spans="1:19" ht="15.75" x14ac:dyDescent="0.25">
      <c r="A22" s="199" t="s">
        <v>147</v>
      </c>
      <c r="B22" s="48"/>
      <c r="C22" s="139"/>
      <c r="D22" s="140"/>
      <c r="E22" s="135"/>
      <c r="F22" s="137"/>
      <c r="G22" s="138"/>
      <c r="H22" s="135"/>
      <c r="I22" s="135"/>
      <c r="J22" s="138"/>
      <c r="K22" s="135"/>
      <c r="L22" s="135"/>
      <c r="M22" s="138"/>
      <c r="N22" s="135"/>
      <c r="O22" s="138"/>
      <c r="P22" s="135"/>
      <c r="Q22" s="135"/>
      <c r="R22" s="135"/>
      <c r="S22" s="87">
        <f>E22-SUM(G22:R22)</f>
        <v>0</v>
      </c>
    </row>
    <row r="23" spans="1:19" ht="15.75" x14ac:dyDescent="0.25">
      <c r="A23" s="34"/>
      <c r="B23" s="139"/>
      <c r="C23" s="139"/>
      <c r="D23" s="140"/>
      <c r="E23" s="84"/>
      <c r="F23" s="92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</row>
    <row r="24" spans="1:19" ht="21" customHeight="1" thickBot="1" x14ac:dyDescent="0.3">
      <c r="A24" s="277" t="s">
        <v>148</v>
      </c>
      <c r="B24" s="278"/>
      <c r="C24" s="278"/>
      <c r="D24" s="279"/>
      <c r="E24" s="93">
        <f t="shared" ref="E24:S24" si="2">SUM(E8:E22)</f>
        <v>0</v>
      </c>
      <c r="F24" s="146"/>
      <c r="G24" s="93">
        <f t="shared" si="2"/>
        <v>0</v>
      </c>
      <c r="H24" s="93">
        <f t="shared" si="2"/>
        <v>0</v>
      </c>
      <c r="I24" s="93">
        <f t="shared" si="2"/>
        <v>0</v>
      </c>
      <c r="J24" s="93">
        <f t="shared" si="2"/>
        <v>0</v>
      </c>
      <c r="K24" s="93">
        <f t="shared" si="2"/>
        <v>0</v>
      </c>
      <c r="L24" s="93">
        <f t="shared" si="2"/>
        <v>0</v>
      </c>
      <c r="M24" s="93">
        <f t="shared" si="2"/>
        <v>0</v>
      </c>
      <c r="N24" s="93">
        <f t="shared" si="2"/>
        <v>0</v>
      </c>
      <c r="O24" s="93">
        <f t="shared" si="2"/>
        <v>0</v>
      </c>
      <c r="P24" s="93">
        <f t="shared" si="2"/>
        <v>0</v>
      </c>
      <c r="Q24" s="93">
        <f t="shared" si="2"/>
        <v>0</v>
      </c>
      <c r="R24" s="93">
        <f t="shared" si="2"/>
        <v>0</v>
      </c>
      <c r="S24" s="93">
        <f t="shared" si="2"/>
        <v>0</v>
      </c>
    </row>
    <row r="25" spans="1:19" ht="17.25" thickTop="1" thickBot="1" x14ac:dyDescent="0.3">
      <c r="A25" s="94" t="s">
        <v>149</v>
      </c>
      <c r="B25" s="97"/>
      <c r="C25" s="48"/>
      <c r="D25" s="48"/>
      <c r="E25" s="95"/>
      <c r="F25" s="48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9" ht="16.5" thickTop="1" x14ac:dyDescent="0.25">
      <c r="A26" s="202" t="s">
        <v>150</v>
      </c>
      <c r="B26" s="97"/>
      <c r="C26" s="97"/>
      <c r="D26" s="97"/>
      <c r="E26" s="96"/>
      <c r="F26" s="97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9" ht="15.75" x14ac:dyDescent="0.25">
      <c r="A27" s="203" t="s">
        <v>151</v>
      </c>
      <c r="B27" s="97"/>
      <c r="C27" s="97"/>
      <c r="D27" s="97"/>
      <c r="E27" s="96"/>
      <c r="F27" s="97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</sheetData>
  <sheetProtection algorithmName="SHA-512" hashValue="pdgGmesyFWjETW3P0x/cJrNzua8556ubdorMBMpALvO1WKP/6e9eMid/zrCttV8GC629JktUI97jP3hQJ98LPw==" saltValue="23r8mSOqQF4RmlUZOQDLLA==" spinCount="100000" sheet="1" objects="1" scenarios="1"/>
  <customSheetViews>
    <customSheetView guid="{C69779CD-83E0-47E7-B932-07CB5BC96F79}" showGridLines="0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1"/>
      <headerFooter>
        <oddFooter>&amp;R
NCCF v6.0 - August 2015</oddFooter>
      </headerFooter>
    </customSheetView>
    <customSheetView guid="{2CB3408B-1447-4F85-8845-B244269C63AB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2"/>
      <headerFooter>
        <oddFooter>&amp;R
NCCF v6.0 - August 2015</oddFooter>
      </headerFooter>
    </customSheetView>
    <customSheetView guid="{F47A14AB-BC14-4FA3-B899-F98165EB2FF8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3"/>
      <headerFooter>
        <oddFooter>&amp;R
NCCF v6.0 - August 2015</oddFooter>
      </headerFooter>
    </customSheetView>
    <customSheetView guid="{15B2AEE5-4C06-4776-9167-C12726358AC2}" showPageBreaks="1" showGridLines="0" printArea="1" view="pageLayout">
      <selection activeCell="D3" sqref="D3"/>
      <pageMargins left="0.70866141732283472" right="0.70866141732283472" top="0.74803149606299213" bottom="0.74803149606299213" header="0.31496062992125984" footer="0.31496062992125984"/>
      <pageSetup paperSize="5" scale="80" orientation="landscape" r:id="rId4"/>
      <headerFooter>
        <oddFooter>&amp;R
NCCF v5.0 - October, 2014</oddFooter>
      </headerFooter>
    </customSheetView>
    <customSheetView guid="{1C2C24FC-04FF-45AA-9C48-1A56CDE9BD31}" showPageBreaks="1" showGridLines="0" printArea="1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5"/>
      <headerFooter>
        <oddFooter>&amp;R
NCCF v6.0 - August 2015</oddFooter>
      </headerFooter>
    </customSheetView>
    <customSheetView guid="{9653EADD-2D71-44E0-B465-5D6569EE7D13}" showGridLines="0">
      <selection activeCell="D23" sqref="D23"/>
      <pageMargins left="0.31496062992125984" right="0.31496062992125984" top="0.74803149606299213" bottom="0.74803149606299213" header="0.31496062992125984" footer="0.31496062992125984"/>
      <pageSetup paperSize="5" scale="70" orientation="landscape" r:id="rId6"/>
      <headerFooter>
        <oddFooter>&amp;R
NCCF v6.0 - August 2015</oddFooter>
      </headerFooter>
    </customSheetView>
  </customSheetViews>
  <mergeCells count="5">
    <mergeCell ref="A3:C3"/>
    <mergeCell ref="A4:B4"/>
    <mergeCell ref="A24:D24"/>
    <mergeCell ref="G3:I3"/>
    <mergeCell ref="G4:I4"/>
  </mergeCells>
  <pageMargins left="0.25" right="0.25" top="0.75" bottom="0.75" header="0.3" footer="0.3"/>
  <pageSetup paperSize="5" scale="55" orientation="landscape" r:id="rId7"/>
  <headerFooter>
    <oddFooter>&amp;R
NCCF v6.0 - August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94"/>
  <sheetViews>
    <sheetView showGridLines="0" zoomScale="85" zoomScaleNormal="85" zoomScalePageLayoutView="75" workbookViewId="0">
      <selection activeCell="I3" sqref="I3:M3"/>
    </sheetView>
  </sheetViews>
  <sheetFormatPr defaultColWidth="8.85546875" defaultRowHeight="15.75" x14ac:dyDescent="0.25"/>
  <cols>
    <col min="1" max="1" width="10.5703125" style="262" customWidth="1"/>
    <col min="2" max="2" width="2.140625" style="45" customWidth="1"/>
    <col min="3" max="4" width="2.7109375" style="45" customWidth="1"/>
    <col min="5" max="5" width="17.42578125" style="45" customWidth="1"/>
    <col min="6" max="6" width="51.42578125" style="45" customWidth="1"/>
    <col min="7" max="7" width="2.85546875" style="45" customWidth="1"/>
    <col min="8" max="8" width="53.28515625" style="45" customWidth="1"/>
    <col min="9" max="12" width="1.5703125" style="45" customWidth="1"/>
    <col min="13" max="13" width="40.85546875" style="45" customWidth="1"/>
    <col min="14" max="14" width="1.42578125" style="45" customWidth="1"/>
    <col min="15" max="15" width="11" style="45" customWidth="1"/>
    <col min="16" max="16" width="3.42578125" style="45" customWidth="1"/>
    <col min="17" max="17" width="11.85546875" style="45" customWidth="1"/>
    <col min="18" max="18" width="65" style="45" customWidth="1"/>
    <col min="19" max="19" width="8.85546875" style="45"/>
    <col min="20" max="20" width="12.140625" style="45" customWidth="1"/>
    <col min="21" max="16384" width="8.85546875" style="45"/>
  </cols>
  <sheetData>
    <row r="1" spans="1:31" s="100" customFormat="1" ht="18.75" x14ac:dyDescent="0.3">
      <c r="A1" s="253" t="s">
        <v>1</v>
      </c>
      <c r="B1" s="98" t="s">
        <v>1</v>
      </c>
      <c r="C1" s="99"/>
      <c r="D1" s="99"/>
      <c r="E1" s="99"/>
      <c r="F1" s="99"/>
      <c r="G1" s="99"/>
      <c r="H1" s="99"/>
      <c r="I1" s="267" t="s">
        <v>2</v>
      </c>
      <c r="J1" s="267"/>
      <c r="K1" s="267"/>
      <c r="L1" s="267"/>
      <c r="M1" s="267"/>
      <c r="N1" s="267"/>
      <c r="O1" s="267"/>
      <c r="P1" s="267"/>
      <c r="Q1" s="267"/>
      <c r="R1" s="18"/>
    </row>
    <row r="2" spans="1:31" s="100" customFormat="1" ht="6" customHeight="1" x14ac:dyDescent="0.25">
      <c r="A2" s="254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31" s="100" customFormat="1" ht="18.75" x14ac:dyDescent="0.3">
      <c r="A3" s="292" t="s">
        <v>1</v>
      </c>
      <c r="B3" s="292"/>
      <c r="C3" s="292"/>
      <c r="D3" s="292"/>
      <c r="E3" s="17"/>
      <c r="F3" s="99"/>
      <c r="G3" s="99"/>
      <c r="H3" s="99"/>
      <c r="I3" s="295" t="str">
        <f>'Actifs liquides non grevés'!G3</f>
        <v>Indiquez ici le nom de la caisse</v>
      </c>
      <c r="J3" s="295"/>
      <c r="K3" s="295"/>
      <c r="L3" s="295"/>
      <c r="M3" s="295"/>
      <c r="N3" s="101"/>
      <c r="O3" s="101"/>
      <c r="P3" s="101"/>
      <c r="Q3" s="101"/>
      <c r="R3" s="101"/>
    </row>
    <row r="4" spans="1:31" s="100" customFormat="1" ht="18.75" x14ac:dyDescent="0.3">
      <c r="A4" s="292" t="s">
        <v>1</v>
      </c>
      <c r="B4" s="292"/>
      <c r="C4" s="292"/>
      <c r="D4" s="18"/>
      <c r="E4" s="18"/>
      <c r="F4" s="99"/>
      <c r="G4" s="99"/>
      <c r="H4" s="99"/>
      <c r="I4" s="296" t="str">
        <f>'Actifs liquides non grevés'!G4</f>
        <v>Indiquez ici la date du rapport</v>
      </c>
      <c r="J4" s="296"/>
      <c r="K4" s="296"/>
      <c r="L4" s="296"/>
      <c r="M4" s="296"/>
      <c r="N4" s="101"/>
      <c r="O4" s="101"/>
      <c r="P4" s="101"/>
      <c r="Q4" s="101"/>
      <c r="R4" s="101"/>
    </row>
    <row r="5" spans="1:31" s="100" customFormat="1" ht="9" customHeight="1" x14ac:dyDescent="0.25">
      <c r="A5" s="254"/>
      <c r="B5" s="99"/>
      <c r="C5" s="99"/>
      <c r="D5" s="99"/>
      <c r="E5" s="99"/>
      <c r="F5" s="99"/>
      <c r="G5" s="99"/>
      <c r="H5" s="102"/>
      <c r="I5" s="327" t="s">
        <v>1</v>
      </c>
      <c r="J5" s="327"/>
      <c r="K5" s="327"/>
      <c r="L5" s="327"/>
      <c r="M5" s="327"/>
      <c r="N5" s="103"/>
      <c r="O5" s="103"/>
      <c r="P5" s="103"/>
      <c r="Q5" s="103"/>
      <c r="R5" s="103" t="s">
        <v>1</v>
      </c>
    </row>
    <row r="6" spans="1:31" s="100" customFormat="1" ht="40.15" customHeight="1" x14ac:dyDescent="0.25">
      <c r="A6" s="255" t="s">
        <v>3</v>
      </c>
      <c r="B6" s="204" t="s">
        <v>4</v>
      </c>
      <c r="C6" s="21"/>
      <c r="D6" s="21"/>
      <c r="E6" s="21"/>
      <c r="F6" s="22"/>
      <c r="G6" s="309" t="s">
        <v>5</v>
      </c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1"/>
      <c r="S6" s="222"/>
    </row>
    <row r="7" spans="1:31" ht="9" customHeight="1" x14ac:dyDescent="0.25">
      <c r="A7" s="256"/>
      <c r="B7" s="104"/>
      <c r="C7" s="105"/>
      <c r="D7" s="105"/>
      <c r="E7" s="105"/>
      <c r="F7" s="106"/>
      <c r="G7" s="297" t="s">
        <v>6</v>
      </c>
      <c r="H7" s="298"/>
      <c r="I7" s="298"/>
      <c r="J7" s="298"/>
      <c r="K7" s="298"/>
      <c r="L7" s="298"/>
      <c r="M7" s="299"/>
      <c r="N7" s="303" t="s">
        <v>7</v>
      </c>
      <c r="O7" s="304"/>
      <c r="P7" s="304"/>
      <c r="Q7" s="305"/>
      <c r="R7" s="325" t="s">
        <v>8</v>
      </c>
      <c r="S7" s="222"/>
    </row>
    <row r="8" spans="1:31" ht="46.5" customHeight="1" x14ac:dyDescent="0.25">
      <c r="A8" s="257"/>
      <c r="B8" s="205" t="s">
        <v>9</v>
      </c>
      <c r="C8" s="107"/>
      <c r="D8" s="107"/>
      <c r="E8" s="107"/>
      <c r="F8" s="107"/>
      <c r="G8" s="300"/>
      <c r="H8" s="301"/>
      <c r="I8" s="301"/>
      <c r="J8" s="301"/>
      <c r="K8" s="301"/>
      <c r="L8" s="301"/>
      <c r="M8" s="302"/>
      <c r="N8" s="306"/>
      <c r="O8" s="307"/>
      <c r="P8" s="307"/>
      <c r="Q8" s="308"/>
      <c r="R8" s="326"/>
      <c r="S8" s="222"/>
      <c r="W8" s="312"/>
      <c r="X8" s="313"/>
      <c r="Y8" s="313"/>
      <c r="Z8" s="313"/>
      <c r="AA8" s="313"/>
      <c r="AB8" s="313"/>
      <c r="AC8" s="313"/>
      <c r="AD8" s="313"/>
      <c r="AE8" s="313"/>
    </row>
    <row r="9" spans="1:31" ht="9" customHeight="1" x14ac:dyDescent="0.25">
      <c r="A9" s="257"/>
      <c r="B9" s="30"/>
      <c r="C9" s="35"/>
      <c r="D9" s="35"/>
      <c r="E9" s="35"/>
      <c r="F9" s="35"/>
      <c r="G9" s="34"/>
      <c r="H9" s="35"/>
      <c r="I9" s="35"/>
      <c r="J9" s="35"/>
      <c r="K9" s="35"/>
      <c r="L9" s="35"/>
      <c r="M9" s="83"/>
      <c r="N9" s="34"/>
      <c r="O9" s="35"/>
      <c r="P9" s="35"/>
      <c r="Q9" s="42"/>
      <c r="R9" s="131"/>
    </row>
    <row r="10" spans="1:31" ht="18.75" customHeight="1" x14ac:dyDescent="0.25">
      <c r="A10" s="257"/>
      <c r="B10" s="30"/>
      <c r="C10" s="35"/>
      <c r="D10" s="35"/>
      <c r="E10" s="35"/>
      <c r="F10" s="35"/>
      <c r="G10" s="34"/>
      <c r="H10" s="35"/>
      <c r="I10" s="35"/>
      <c r="J10" s="35"/>
      <c r="K10" s="35"/>
      <c r="L10" s="35"/>
      <c r="M10" s="42"/>
      <c r="N10" s="34"/>
      <c r="O10" s="35"/>
      <c r="P10" s="35"/>
      <c r="Q10" s="42"/>
      <c r="R10" s="131"/>
    </row>
    <row r="11" spans="1:31" ht="51.75" customHeight="1" x14ac:dyDescent="0.25">
      <c r="A11" s="250" t="s">
        <v>10</v>
      </c>
      <c r="B11" s="30"/>
      <c r="C11" s="206" t="s">
        <v>11</v>
      </c>
      <c r="D11" s="35"/>
      <c r="E11" s="35"/>
      <c r="F11" s="35"/>
      <c r="G11" s="34"/>
      <c r="H11" s="330" t="s">
        <v>12</v>
      </c>
      <c r="I11" s="318"/>
      <c r="J11" s="318"/>
      <c r="K11" s="318"/>
      <c r="L11" s="318"/>
      <c r="M11" s="319"/>
      <c r="N11" s="57"/>
      <c r="O11" s="58"/>
      <c r="P11" s="35"/>
      <c r="Q11" s="42"/>
      <c r="R11" s="131"/>
    </row>
    <row r="12" spans="1:31" ht="9" customHeight="1" x14ac:dyDescent="0.25">
      <c r="A12" s="248"/>
      <c r="B12" s="30"/>
      <c r="C12" s="52"/>
      <c r="D12" s="35"/>
      <c r="E12" s="35"/>
      <c r="F12" s="35"/>
      <c r="G12" s="34"/>
      <c r="H12" s="108"/>
      <c r="I12" s="35"/>
      <c r="J12" s="35"/>
      <c r="K12" s="35"/>
      <c r="L12" s="35"/>
      <c r="M12" s="42"/>
      <c r="N12" s="34"/>
      <c r="O12" s="35"/>
      <c r="P12" s="35"/>
      <c r="Q12" s="42"/>
      <c r="R12" s="131"/>
    </row>
    <row r="13" spans="1:31" x14ac:dyDescent="0.25">
      <c r="A13" s="247"/>
      <c r="B13" s="34"/>
      <c r="C13" s="141" t="s">
        <v>13</v>
      </c>
      <c r="D13" s="35"/>
      <c r="E13" s="35"/>
      <c r="F13" s="35"/>
      <c r="G13" s="34"/>
      <c r="H13" s="108"/>
      <c r="I13" s="35"/>
      <c r="J13" s="35"/>
      <c r="K13" s="35"/>
      <c r="L13" s="35"/>
      <c r="M13" s="42"/>
      <c r="N13" s="34"/>
      <c r="O13" s="35"/>
      <c r="P13" s="35"/>
      <c r="Q13" s="42"/>
      <c r="R13" s="131"/>
    </row>
    <row r="14" spans="1:31" x14ac:dyDescent="0.25">
      <c r="A14" s="246">
        <v>11</v>
      </c>
      <c r="B14" s="34"/>
      <c r="C14" s="35"/>
      <c r="D14" s="200" t="s">
        <v>14</v>
      </c>
      <c r="E14" s="35"/>
      <c r="F14" s="35"/>
      <c r="G14" s="34"/>
      <c r="H14" s="207" t="s">
        <v>15</v>
      </c>
      <c r="I14" s="35"/>
      <c r="J14" s="35"/>
      <c r="K14" s="35"/>
      <c r="L14" s="35"/>
      <c r="M14" s="42"/>
      <c r="N14" s="34"/>
      <c r="O14" s="35"/>
      <c r="P14" s="35"/>
      <c r="Q14" s="42"/>
      <c r="R14" s="131"/>
    </row>
    <row r="15" spans="1:31" ht="35.450000000000003" customHeight="1" x14ac:dyDescent="0.25">
      <c r="A15" s="263"/>
      <c r="B15" s="264" t="s">
        <v>1</v>
      </c>
      <c r="C15" s="265"/>
      <c r="D15" s="328" t="s">
        <v>0</v>
      </c>
      <c r="E15" s="328"/>
      <c r="F15" s="329"/>
      <c r="G15" s="264"/>
      <c r="H15" s="328" t="s">
        <v>0</v>
      </c>
      <c r="I15" s="328"/>
      <c r="J15" s="329"/>
      <c r="K15" s="265"/>
      <c r="L15" s="265"/>
      <c r="M15" s="266"/>
      <c r="N15" s="264"/>
      <c r="O15" s="265"/>
      <c r="P15" s="265"/>
      <c r="Q15" s="266"/>
      <c r="R15" s="269"/>
    </row>
    <row r="16" spans="1:31" ht="37.5" customHeight="1" x14ac:dyDescent="0.25">
      <c r="A16" s="258">
        <v>11</v>
      </c>
      <c r="B16" s="34"/>
      <c r="C16" s="35"/>
      <c r="D16" s="323" t="s">
        <v>16</v>
      </c>
      <c r="E16" s="323"/>
      <c r="F16" s="324"/>
      <c r="G16" s="331" t="s">
        <v>269</v>
      </c>
      <c r="H16" s="332"/>
      <c r="I16" s="332"/>
      <c r="J16" s="332"/>
      <c r="K16" s="332"/>
      <c r="L16" s="332"/>
      <c r="M16" s="333"/>
      <c r="N16" s="34"/>
      <c r="O16" s="35"/>
      <c r="P16" s="35"/>
      <c r="Q16" s="42"/>
      <c r="R16" s="131"/>
    </row>
    <row r="17" spans="1:18" x14ac:dyDescent="0.25">
      <c r="A17" s="258"/>
      <c r="B17" s="34"/>
      <c r="C17" s="35"/>
      <c r="D17" s="35"/>
      <c r="E17" s="35"/>
      <c r="F17" s="35"/>
      <c r="G17" s="34"/>
      <c r="H17" s="330" t="s">
        <v>17</v>
      </c>
      <c r="I17" s="318"/>
      <c r="J17" s="318"/>
      <c r="K17" s="318"/>
      <c r="L17" s="318"/>
      <c r="M17" s="319"/>
      <c r="N17" s="34"/>
      <c r="O17" s="35"/>
      <c r="P17" s="35"/>
      <c r="Q17" s="42"/>
      <c r="R17" s="131"/>
    </row>
    <row r="18" spans="1:18" x14ac:dyDescent="0.25">
      <c r="A18" s="248">
        <v>11</v>
      </c>
      <c r="B18" s="34"/>
      <c r="C18" s="35"/>
      <c r="D18" s="201" t="s">
        <v>18</v>
      </c>
      <c r="E18" s="48"/>
      <c r="F18" s="48"/>
      <c r="G18" s="34"/>
      <c r="H18" s="207" t="s">
        <v>19</v>
      </c>
      <c r="I18" s="35"/>
      <c r="J18" s="35"/>
      <c r="K18" s="35"/>
      <c r="L18" s="35"/>
      <c r="M18" s="42"/>
      <c r="N18" s="34"/>
      <c r="O18" s="35"/>
      <c r="P18" s="35"/>
      <c r="Q18" s="42"/>
      <c r="R18" s="131"/>
    </row>
    <row r="19" spans="1:18" ht="9" customHeight="1" x14ac:dyDescent="0.25">
      <c r="A19" s="248"/>
      <c r="B19" s="34"/>
      <c r="C19" s="35"/>
      <c r="D19" s="35"/>
      <c r="E19" s="35"/>
      <c r="F19" s="35"/>
      <c r="G19" s="34"/>
      <c r="H19" s="108"/>
      <c r="I19" s="35"/>
      <c r="J19" s="35"/>
      <c r="K19" s="35"/>
      <c r="L19" s="35"/>
      <c r="M19" s="42"/>
      <c r="N19" s="34"/>
      <c r="O19" s="35"/>
      <c r="P19" s="35"/>
      <c r="Q19" s="42"/>
      <c r="R19" s="131"/>
    </row>
    <row r="20" spans="1:18" ht="15.6" customHeight="1" x14ac:dyDescent="0.25">
      <c r="A20" s="250" t="s">
        <v>20</v>
      </c>
      <c r="B20" s="34"/>
      <c r="C20" s="206" t="s">
        <v>21</v>
      </c>
      <c r="D20" s="35"/>
      <c r="E20" s="35"/>
      <c r="F20" s="35"/>
      <c r="G20" s="34"/>
      <c r="H20" s="314" t="s">
        <v>22</v>
      </c>
      <c r="I20" s="315"/>
      <c r="J20" s="315"/>
      <c r="K20" s="315"/>
      <c r="L20" s="315"/>
      <c r="M20" s="316"/>
      <c r="N20" s="34"/>
      <c r="O20" s="35"/>
      <c r="P20" s="35"/>
      <c r="Q20" s="42"/>
      <c r="R20" s="131"/>
    </row>
    <row r="21" spans="1:18" ht="9" customHeight="1" x14ac:dyDescent="0.25">
      <c r="A21" s="247"/>
      <c r="B21" s="34"/>
      <c r="C21" s="52"/>
      <c r="D21" s="35"/>
      <c r="E21" s="35"/>
      <c r="F21" s="35"/>
      <c r="G21" s="34"/>
      <c r="H21" s="109"/>
      <c r="I21" s="48"/>
      <c r="J21" s="48"/>
      <c r="K21" s="48"/>
      <c r="L21" s="48"/>
      <c r="M21" s="110"/>
      <c r="N21" s="34"/>
      <c r="O21" s="35"/>
      <c r="P21" s="35"/>
      <c r="Q21" s="42"/>
      <c r="R21" s="131"/>
    </row>
    <row r="22" spans="1:18" x14ac:dyDescent="0.25">
      <c r="A22" s="246">
        <v>14</v>
      </c>
      <c r="B22" s="34"/>
      <c r="C22" s="188" t="s">
        <v>23</v>
      </c>
      <c r="D22" s="35"/>
      <c r="E22" s="35"/>
      <c r="F22" s="35"/>
      <c r="G22" s="34"/>
      <c r="H22" s="317" t="s">
        <v>24</v>
      </c>
      <c r="I22" s="318"/>
      <c r="J22" s="318"/>
      <c r="K22" s="318"/>
      <c r="L22" s="318"/>
      <c r="M22" s="319"/>
      <c r="N22" s="34"/>
      <c r="O22" s="35"/>
      <c r="P22" s="35"/>
      <c r="Q22" s="42"/>
      <c r="R22" s="131"/>
    </row>
    <row r="23" spans="1:18" x14ac:dyDescent="0.25">
      <c r="A23" s="247"/>
      <c r="B23" s="34"/>
      <c r="C23" s="35"/>
      <c r="D23" s="35"/>
      <c r="E23" s="35"/>
      <c r="F23" s="35"/>
      <c r="G23" s="34"/>
      <c r="H23" s="109"/>
      <c r="I23" s="48"/>
      <c r="J23" s="48"/>
      <c r="K23" s="48"/>
      <c r="L23" s="48"/>
      <c r="M23" s="110"/>
      <c r="N23" s="34"/>
      <c r="O23" s="35"/>
      <c r="P23" s="35"/>
      <c r="Q23" s="42"/>
      <c r="R23" s="131"/>
    </row>
    <row r="24" spans="1:18" x14ac:dyDescent="0.25">
      <c r="A24" s="268">
        <v>15</v>
      </c>
      <c r="B24" s="47"/>
      <c r="C24" s="208" t="s">
        <v>25</v>
      </c>
      <c r="D24" s="48"/>
      <c r="E24" s="48"/>
      <c r="F24" s="48"/>
      <c r="G24" s="47"/>
      <c r="H24" s="210" t="s">
        <v>26</v>
      </c>
      <c r="I24" s="48"/>
      <c r="J24" s="48"/>
      <c r="K24" s="48"/>
      <c r="L24" s="48"/>
      <c r="M24" s="110"/>
      <c r="N24" s="34"/>
      <c r="O24" s="35"/>
      <c r="P24" s="35"/>
      <c r="Q24" s="42"/>
      <c r="R24" s="131"/>
    </row>
    <row r="25" spans="1:18" x14ac:dyDescent="0.25">
      <c r="A25" s="246" t="s">
        <v>27</v>
      </c>
      <c r="B25" s="47"/>
      <c r="C25" s="48"/>
      <c r="D25" s="209" t="s">
        <v>28</v>
      </c>
      <c r="E25" s="48"/>
      <c r="F25" s="48"/>
      <c r="G25" s="47"/>
      <c r="H25" s="334" t="s">
        <v>29</v>
      </c>
      <c r="I25" s="335"/>
      <c r="J25" s="335"/>
      <c r="K25" s="335"/>
      <c r="L25" s="335"/>
      <c r="M25" s="336"/>
      <c r="N25" s="34"/>
      <c r="O25" s="35"/>
      <c r="P25" s="35"/>
      <c r="Q25" s="42"/>
      <c r="R25" s="131"/>
    </row>
    <row r="26" spans="1:18" ht="71.25" customHeight="1" x14ac:dyDescent="0.25">
      <c r="A26" s="246" t="s">
        <v>27</v>
      </c>
      <c r="B26" s="47"/>
      <c r="C26" s="48"/>
      <c r="D26" s="209" t="s">
        <v>30</v>
      </c>
      <c r="E26" s="48"/>
      <c r="F26" s="48"/>
      <c r="G26" s="47"/>
      <c r="H26" s="341" t="s">
        <v>31</v>
      </c>
      <c r="I26" s="321"/>
      <c r="J26" s="321"/>
      <c r="K26" s="321"/>
      <c r="L26" s="321"/>
      <c r="M26" s="322"/>
      <c r="N26" s="34"/>
      <c r="O26" s="35"/>
      <c r="P26" s="35"/>
      <c r="Q26" s="42"/>
      <c r="R26" s="131"/>
    </row>
    <row r="27" spans="1:18" x14ac:dyDescent="0.25">
      <c r="A27" s="246">
        <v>21</v>
      </c>
      <c r="B27" s="47"/>
      <c r="C27" s="48"/>
      <c r="D27" s="201" t="s">
        <v>32</v>
      </c>
      <c r="E27" s="48"/>
      <c r="F27" s="48"/>
      <c r="G27" s="47"/>
      <c r="H27" s="320" t="s">
        <v>33</v>
      </c>
      <c r="I27" s="321"/>
      <c r="J27" s="321"/>
      <c r="K27" s="321"/>
      <c r="L27" s="321"/>
      <c r="M27" s="322"/>
      <c r="N27" s="34"/>
      <c r="O27" s="35"/>
      <c r="P27" s="35"/>
      <c r="Q27" s="42"/>
      <c r="R27" s="131"/>
    </row>
    <row r="28" spans="1:18" x14ac:dyDescent="0.25">
      <c r="A28" s="246"/>
      <c r="B28" s="47"/>
      <c r="C28" s="48"/>
      <c r="D28" s="48"/>
      <c r="E28" s="48"/>
      <c r="F28" s="48"/>
      <c r="G28" s="47"/>
      <c r="H28" s="210" t="s">
        <v>34</v>
      </c>
      <c r="I28" s="48"/>
      <c r="J28" s="48"/>
      <c r="K28" s="48"/>
      <c r="L28" s="48"/>
      <c r="M28" s="110"/>
      <c r="N28" s="34"/>
      <c r="O28" s="35"/>
      <c r="P28" s="35"/>
      <c r="Q28" s="42"/>
      <c r="R28" s="131"/>
    </row>
    <row r="29" spans="1:18" x14ac:dyDescent="0.25">
      <c r="A29" s="246">
        <v>22</v>
      </c>
      <c r="B29" s="47"/>
      <c r="C29" s="48"/>
      <c r="D29" s="201" t="s">
        <v>35</v>
      </c>
      <c r="E29" s="48"/>
      <c r="F29" s="48"/>
      <c r="G29" s="47"/>
      <c r="H29" s="210" t="s">
        <v>36</v>
      </c>
      <c r="I29" s="48"/>
      <c r="J29" s="48"/>
      <c r="K29" s="48"/>
      <c r="L29" s="48"/>
      <c r="M29" s="110"/>
      <c r="N29" s="34"/>
      <c r="O29" s="35"/>
      <c r="P29" s="35"/>
      <c r="Q29" s="42"/>
      <c r="R29" s="131"/>
    </row>
    <row r="30" spans="1:18" x14ac:dyDescent="0.25">
      <c r="A30" s="268"/>
      <c r="B30" s="47"/>
      <c r="C30" s="48"/>
      <c r="D30" s="48"/>
      <c r="E30" s="48"/>
      <c r="F30" s="48"/>
      <c r="G30" s="47"/>
      <c r="H30" s="210" t="s">
        <v>37</v>
      </c>
      <c r="I30" s="48"/>
      <c r="J30" s="48"/>
      <c r="K30" s="48"/>
      <c r="L30" s="48"/>
      <c r="M30" s="110"/>
      <c r="N30" s="34"/>
      <c r="O30" s="35"/>
      <c r="P30" s="35"/>
      <c r="Q30" s="42"/>
      <c r="R30" s="131"/>
    </row>
    <row r="31" spans="1:18" x14ac:dyDescent="0.25">
      <c r="A31" s="246">
        <v>23</v>
      </c>
      <c r="B31" s="47"/>
      <c r="C31" s="48"/>
      <c r="D31" s="201" t="s">
        <v>38</v>
      </c>
      <c r="E31" s="48"/>
      <c r="F31" s="48"/>
      <c r="G31" s="47"/>
      <c r="H31" s="210" t="s">
        <v>39</v>
      </c>
      <c r="I31" s="48"/>
      <c r="J31" s="48"/>
      <c r="K31" s="48"/>
      <c r="L31" s="48"/>
      <c r="M31" s="110"/>
      <c r="N31" s="34"/>
      <c r="O31" s="35"/>
      <c r="P31" s="35"/>
      <c r="Q31" s="42"/>
      <c r="R31" s="131"/>
    </row>
    <row r="32" spans="1:18" x14ac:dyDescent="0.25">
      <c r="A32" s="247"/>
      <c r="B32" s="47"/>
      <c r="C32" s="48"/>
      <c r="D32" s="48"/>
      <c r="E32" s="48"/>
      <c r="F32" s="48"/>
      <c r="G32" s="47"/>
      <c r="H32" s="210" t="s">
        <v>34</v>
      </c>
      <c r="I32" s="48"/>
      <c r="J32" s="48"/>
      <c r="K32" s="48"/>
      <c r="L32" s="48"/>
      <c r="M32" s="110"/>
      <c r="N32" s="34"/>
      <c r="O32" s="35"/>
      <c r="P32" s="35"/>
      <c r="Q32" s="42"/>
      <c r="R32" s="131"/>
    </row>
    <row r="33" spans="1:18" ht="9" customHeight="1" x14ac:dyDescent="0.25">
      <c r="A33" s="247"/>
      <c r="B33" s="47"/>
      <c r="C33" s="48"/>
      <c r="D33" s="48"/>
      <c r="E33" s="48"/>
      <c r="F33" s="48"/>
      <c r="G33" s="47"/>
      <c r="H33" s="109"/>
      <c r="I33" s="48"/>
      <c r="J33" s="48"/>
      <c r="K33" s="48"/>
      <c r="L33" s="48"/>
      <c r="M33" s="110"/>
      <c r="N33" s="34"/>
      <c r="O33" s="35"/>
      <c r="P33" s="35"/>
      <c r="Q33" s="42"/>
      <c r="R33" s="131"/>
    </row>
    <row r="34" spans="1:18" x14ac:dyDescent="0.25">
      <c r="A34" s="247"/>
      <c r="B34" s="47"/>
      <c r="C34" s="208" t="s">
        <v>40</v>
      </c>
      <c r="D34" s="48"/>
      <c r="E34" s="48"/>
      <c r="F34" s="48"/>
      <c r="G34" s="47"/>
      <c r="H34" s="210" t="s">
        <v>41</v>
      </c>
      <c r="I34" s="48"/>
      <c r="J34" s="48"/>
      <c r="K34" s="48"/>
      <c r="L34" s="48"/>
      <c r="M34" s="110"/>
      <c r="N34" s="34"/>
      <c r="O34" s="35"/>
      <c r="P34" s="35"/>
      <c r="Q34" s="42"/>
      <c r="R34" s="131"/>
    </row>
    <row r="35" spans="1:18" ht="27" customHeight="1" x14ac:dyDescent="0.25">
      <c r="A35" s="246">
        <v>24</v>
      </c>
      <c r="B35" s="112"/>
      <c r="C35" s="111"/>
      <c r="D35" s="209" t="s">
        <v>42</v>
      </c>
      <c r="E35" s="111"/>
      <c r="F35" s="48"/>
      <c r="G35" s="47"/>
      <c r="H35" s="334" t="s">
        <v>43</v>
      </c>
      <c r="I35" s="335"/>
      <c r="J35" s="335"/>
      <c r="K35" s="335"/>
      <c r="L35" s="335"/>
      <c r="M35" s="336"/>
      <c r="N35" s="34"/>
      <c r="O35" s="35"/>
      <c r="P35" s="35"/>
      <c r="Q35" s="42"/>
      <c r="R35" s="131"/>
    </row>
    <row r="36" spans="1:18" ht="64.5" customHeight="1" x14ac:dyDescent="0.25">
      <c r="A36" s="246">
        <v>24</v>
      </c>
      <c r="B36" s="47"/>
      <c r="C36" s="48"/>
      <c r="D36" s="209" t="s">
        <v>44</v>
      </c>
      <c r="E36" s="48"/>
      <c r="F36" s="48"/>
      <c r="G36" s="47"/>
      <c r="H36" s="341" t="s">
        <v>45</v>
      </c>
      <c r="I36" s="321"/>
      <c r="J36" s="321"/>
      <c r="K36" s="321"/>
      <c r="L36" s="321"/>
      <c r="M36" s="322"/>
      <c r="N36" s="34"/>
      <c r="O36" s="35"/>
      <c r="P36" s="35"/>
      <c r="Q36" s="42"/>
      <c r="R36" s="131"/>
    </row>
    <row r="37" spans="1:18" ht="15.75" customHeight="1" x14ac:dyDescent="0.25">
      <c r="A37" s="248"/>
      <c r="B37" s="47"/>
      <c r="C37" s="48"/>
      <c r="D37" s="48"/>
      <c r="E37" s="48"/>
      <c r="F37" s="48"/>
      <c r="G37" s="47"/>
      <c r="H37" s="109"/>
      <c r="I37" s="48"/>
      <c r="J37" s="48"/>
      <c r="K37" s="48"/>
      <c r="L37" s="48"/>
      <c r="M37" s="110"/>
      <c r="N37" s="34"/>
      <c r="O37" s="35"/>
      <c r="P37" s="35"/>
      <c r="Q37" s="42"/>
      <c r="R37" s="131"/>
    </row>
    <row r="38" spans="1:18" x14ac:dyDescent="0.25">
      <c r="A38" s="246">
        <v>24</v>
      </c>
      <c r="B38" s="47"/>
      <c r="C38" s="48"/>
      <c r="D38" s="201" t="s">
        <v>46</v>
      </c>
      <c r="E38" s="48"/>
      <c r="F38" s="48"/>
      <c r="G38" s="47"/>
      <c r="H38" s="210" t="s">
        <v>33</v>
      </c>
      <c r="I38" s="48"/>
      <c r="J38" s="48"/>
      <c r="K38" s="48"/>
      <c r="L38" s="48"/>
      <c r="M38" s="110"/>
      <c r="N38" s="34"/>
      <c r="O38" s="35"/>
      <c r="P38" s="35"/>
      <c r="Q38" s="42"/>
      <c r="R38" s="131"/>
    </row>
    <row r="39" spans="1:18" x14ac:dyDescent="0.25">
      <c r="A39" s="248"/>
      <c r="B39" s="47"/>
      <c r="C39" s="48"/>
      <c r="D39" s="48"/>
      <c r="E39" s="48"/>
      <c r="F39" s="48"/>
      <c r="G39" s="47"/>
      <c r="H39" s="210" t="s">
        <v>47</v>
      </c>
      <c r="I39" s="48"/>
      <c r="J39" s="48"/>
      <c r="K39" s="48"/>
      <c r="L39" s="48"/>
      <c r="M39" s="110"/>
      <c r="N39" s="34"/>
      <c r="O39" s="35"/>
      <c r="P39" s="35"/>
      <c r="Q39" s="42"/>
      <c r="R39" s="131"/>
    </row>
    <row r="40" spans="1:18" x14ac:dyDescent="0.25">
      <c r="A40" s="246">
        <v>24</v>
      </c>
      <c r="B40" s="47"/>
      <c r="C40" s="48"/>
      <c r="D40" s="201" t="s">
        <v>48</v>
      </c>
      <c r="E40" s="48"/>
      <c r="F40" s="48"/>
      <c r="G40" s="47"/>
      <c r="H40" s="210" t="s">
        <v>36</v>
      </c>
      <c r="I40" s="48"/>
      <c r="J40" s="48"/>
      <c r="K40" s="48"/>
      <c r="L40" s="48"/>
      <c r="M40" s="110"/>
      <c r="N40" s="34"/>
      <c r="O40" s="35"/>
      <c r="P40" s="35"/>
      <c r="Q40" s="42"/>
      <c r="R40" s="131"/>
    </row>
    <row r="41" spans="1:18" x14ac:dyDescent="0.25">
      <c r="A41" s="248" t="s">
        <v>1</v>
      </c>
      <c r="B41" s="47"/>
      <c r="C41" s="48"/>
      <c r="D41" s="48" t="s">
        <v>1</v>
      </c>
      <c r="E41" s="48"/>
      <c r="F41" s="48"/>
      <c r="G41" s="47"/>
      <c r="H41" s="210" t="s">
        <v>49</v>
      </c>
      <c r="I41" s="48"/>
      <c r="J41" s="48"/>
      <c r="K41" s="48"/>
      <c r="L41" s="48"/>
      <c r="M41" s="110"/>
      <c r="N41" s="34"/>
      <c r="O41" s="35"/>
      <c r="P41" s="35"/>
      <c r="Q41" s="42"/>
      <c r="R41" s="131"/>
    </row>
    <row r="42" spans="1:18" x14ac:dyDescent="0.25">
      <c r="A42" s="246">
        <v>24</v>
      </c>
      <c r="B42" s="47"/>
      <c r="C42" s="48"/>
      <c r="D42" s="201" t="s">
        <v>38</v>
      </c>
      <c r="E42" s="48"/>
      <c r="F42" s="48"/>
      <c r="G42" s="47"/>
      <c r="H42" s="210" t="s">
        <v>39</v>
      </c>
      <c r="I42" s="48"/>
      <c r="J42" s="48"/>
      <c r="K42" s="48"/>
      <c r="L42" s="48"/>
      <c r="M42" s="110"/>
      <c r="N42" s="34"/>
      <c r="O42" s="35"/>
      <c r="P42" s="35"/>
      <c r="Q42" s="42"/>
      <c r="R42" s="131"/>
    </row>
    <row r="43" spans="1:18" x14ac:dyDescent="0.25">
      <c r="A43" s="248"/>
      <c r="B43" s="47"/>
      <c r="C43" s="48"/>
      <c r="D43" s="48"/>
      <c r="E43" s="48"/>
      <c r="F43" s="48"/>
      <c r="G43" s="47"/>
      <c r="H43" s="210" t="s">
        <v>50</v>
      </c>
      <c r="I43" s="48"/>
      <c r="J43" s="48"/>
      <c r="K43" s="48"/>
      <c r="L43" s="48"/>
      <c r="M43" s="110"/>
      <c r="N43" s="34"/>
      <c r="O43" s="35"/>
      <c r="P43" s="35"/>
      <c r="Q43" s="42"/>
      <c r="R43" s="131"/>
    </row>
    <row r="44" spans="1:18" ht="9" customHeight="1" x14ac:dyDescent="0.25">
      <c r="A44" s="247"/>
      <c r="B44" s="34"/>
      <c r="C44" s="35"/>
      <c r="D44" s="35"/>
      <c r="E44" s="35"/>
      <c r="F44" s="35"/>
      <c r="G44" s="34"/>
      <c r="H44" s="108"/>
      <c r="I44" s="35"/>
      <c r="J44" s="35"/>
      <c r="K44" s="35"/>
      <c r="L44" s="35"/>
      <c r="M44" s="42"/>
      <c r="N44" s="34"/>
      <c r="O44" s="35"/>
      <c r="P44" s="35"/>
      <c r="Q44" s="42"/>
      <c r="R44" s="131"/>
    </row>
    <row r="45" spans="1:18" x14ac:dyDescent="0.25">
      <c r="A45" s="246" t="s">
        <v>51</v>
      </c>
      <c r="B45" s="34"/>
      <c r="C45" s="188" t="s">
        <v>52</v>
      </c>
      <c r="D45" s="35"/>
      <c r="E45" s="35"/>
      <c r="F45" s="35"/>
      <c r="G45" s="34"/>
      <c r="H45" s="207" t="s">
        <v>53</v>
      </c>
      <c r="I45" s="35"/>
      <c r="J45" s="35"/>
      <c r="K45" s="35"/>
      <c r="L45" s="35"/>
      <c r="M45" s="42"/>
      <c r="N45" s="34"/>
      <c r="O45" s="35"/>
      <c r="P45" s="35"/>
      <c r="Q45" s="42"/>
      <c r="R45" s="131"/>
    </row>
    <row r="46" spans="1:18" x14ac:dyDescent="0.25">
      <c r="A46" s="259"/>
      <c r="B46" s="34"/>
      <c r="C46" s="35"/>
      <c r="D46" s="35"/>
      <c r="E46" s="35"/>
      <c r="F46" s="35"/>
      <c r="G46" s="34"/>
      <c r="H46" s="108"/>
      <c r="I46" s="35"/>
      <c r="J46" s="35"/>
      <c r="K46" s="35"/>
      <c r="L46" s="35"/>
      <c r="M46" s="42"/>
      <c r="N46" s="34"/>
      <c r="O46" s="35"/>
      <c r="P46" s="35"/>
      <c r="Q46" s="42"/>
      <c r="R46" s="131"/>
    </row>
    <row r="47" spans="1:18" ht="16.5" thickBot="1" x14ac:dyDescent="0.3">
      <c r="A47" s="277" t="s">
        <v>54</v>
      </c>
      <c r="B47" s="278"/>
      <c r="C47" s="278"/>
      <c r="D47" s="278"/>
      <c r="E47" s="278"/>
      <c r="F47" s="279"/>
      <c r="G47" s="113"/>
      <c r="H47" s="114"/>
      <c r="I47" s="115"/>
      <c r="J47" s="115"/>
      <c r="K47" s="115"/>
      <c r="L47" s="115"/>
      <c r="M47" s="116"/>
      <c r="N47" s="117"/>
      <c r="O47" s="115"/>
      <c r="P47" s="115"/>
      <c r="Q47" s="116"/>
      <c r="R47" s="183"/>
    </row>
    <row r="48" spans="1:18" ht="16.5" thickTop="1" x14ac:dyDescent="0.25">
      <c r="A48" s="259"/>
      <c r="B48" s="34"/>
      <c r="C48" s="35"/>
      <c r="D48" s="35"/>
      <c r="E48" s="35"/>
      <c r="F48" s="42"/>
      <c r="G48" s="35"/>
      <c r="H48" s="108"/>
      <c r="I48" s="35"/>
      <c r="J48" s="35"/>
      <c r="K48" s="35"/>
      <c r="L48" s="35"/>
      <c r="M48" s="42"/>
      <c r="N48" s="34"/>
      <c r="O48" s="35"/>
      <c r="P48" s="35"/>
      <c r="Q48" s="42"/>
      <c r="R48" s="131"/>
    </row>
    <row r="49" spans="1:18" x14ac:dyDescent="0.25">
      <c r="A49" s="257" t="s">
        <v>1</v>
      </c>
      <c r="B49" s="187" t="s">
        <v>55</v>
      </c>
      <c r="C49" s="35"/>
      <c r="D49" s="35"/>
      <c r="E49" s="35"/>
      <c r="F49" s="42"/>
      <c r="G49" s="34"/>
      <c r="H49" s="118"/>
      <c r="I49" s="35"/>
      <c r="J49" s="35"/>
      <c r="K49" s="35"/>
      <c r="L49" s="35"/>
      <c r="M49" s="42"/>
      <c r="N49" s="34"/>
      <c r="O49" s="35"/>
      <c r="P49" s="35"/>
      <c r="Q49" s="42"/>
      <c r="R49" s="131"/>
    </row>
    <row r="50" spans="1:18" x14ac:dyDescent="0.25">
      <c r="A50" s="246">
        <v>32</v>
      </c>
      <c r="B50" s="34"/>
      <c r="C50" s="188" t="s">
        <v>56</v>
      </c>
      <c r="D50" s="35"/>
      <c r="E50" s="35"/>
      <c r="F50" s="35"/>
      <c r="G50" s="34"/>
      <c r="H50" s="211" t="s">
        <v>57</v>
      </c>
      <c r="I50" s="35"/>
      <c r="J50" s="35"/>
      <c r="K50" s="35"/>
      <c r="L50" s="35"/>
      <c r="M50" s="42"/>
      <c r="N50" s="34"/>
      <c r="O50" s="35"/>
      <c r="P50" s="35"/>
      <c r="Q50" s="42"/>
      <c r="R50" s="131"/>
    </row>
    <row r="51" spans="1:18" x14ac:dyDescent="0.25">
      <c r="A51" s="246">
        <v>33</v>
      </c>
      <c r="B51" s="34"/>
      <c r="C51" s="52"/>
      <c r="D51" s="200" t="s">
        <v>58</v>
      </c>
      <c r="E51" s="35"/>
      <c r="F51" s="35"/>
      <c r="G51" s="34"/>
      <c r="H51" s="119"/>
      <c r="I51" s="35"/>
      <c r="J51" s="35"/>
      <c r="K51" s="35"/>
      <c r="L51" s="35"/>
      <c r="M51" s="42"/>
      <c r="N51" s="34"/>
      <c r="O51" s="35"/>
      <c r="P51" s="35"/>
      <c r="Q51" s="42"/>
      <c r="R51" s="131"/>
    </row>
    <row r="52" spans="1:18" x14ac:dyDescent="0.25">
      <c r="A52" s="246"/>
      <c r="B52" s="34"/>
      <c r="C52" s="35"/>
      <c r="E52" s="51" t="s">
        <v>59</v>
      </c>
      <c r="F52" s="35"/>
      <c r="G52" s="34"/>
      <c r="H52" s="108"/>
      <c r="I52" s="35"/>
      <c r="J52" s="35"/>
      <c r="K52" s="35"/>
      <c r="L52" s="35"/>
      <c r="M52" s="42"/>
      <c r="N52" s="34"/>
      <c r="O52" s="35"/>
      <c r="P52" s="35"/>
      <c r="Q52" s="42"/>
      <c r="R52" s="131"/>
    </row>
    <row r="53" spans="1:18" ht="66" customHeight="1" x14ac:dyDescent="0.25">
      <c r="A53" s="246">
        <v>34</v>
      </c>
      <c r="B53" s="34"/>
      <c r="C53" s="35"/>
      <c r="E53" s="337" t="s">
        <v>60</v>
      </c>
      <c r="F53" s="338"/>
      <c r="G53" s="34"/>
      <c r="H53" s="212" t="s">
        <v>61</v>
      </c>
      <c r="I53" s="48"/>
      <c r="J53" s="48"/>
      <c r="K53" s="48"/>
      <c r="L53" s="48"/>
      <c r="M53" s="110"/>
      <c r="N53" s="47"/>
      <c r="O53" s="342" t="s">
        <v>62</v>
      </c>
      <c r="P53" s="315"/>
      <c r="Q53" s="316"/>
      <c r="R53" s="131"/>
    </row>
    <row r="54" spans="1:18" ht="80.25" customHeight="1" x14ac:dyDescent="0.25">
      <c r="A54" s="246">
        <v>35</v>
      </c>
      <c r="B54" s="34"/>
      <c r="C54" s="35"/>
      <c r="E54" s="337" t="s">
        <v>63</v>
      </c>
      <c r="F54" s="338"/>
      <c r="G54" s="34"/>
      <c r="H54" s="212" t="s">
        <v>64</v>
      </c>
      <c r="I54" s="48"/>
      <c r="J54" s="48"/>
      <c r="K54" s="48"/>
      <c r="L54" s="48"/>
      <c r="M54" s="110"/>
      <c r="N54" s="47"/>
      <c r="O54" s="342" t="s">
        <v>65</v>
      </c>
      <c r="P54" s="315"/>
      <c r="Q54" s="316"/>
      <c r="R54" s="131"/>
    </row>
    <row r="55" spans="1:18" ht="37.5" customHeight="1" x14ac:dyDescent="0.25">
      <c r="A55" s="246">
        <v>36</v>
      </c>
      <c r="B55" s="34"/>
      <c r="C55" s="35"/>
      <c r="E55" s="337" t="s">
        <v>66</v>
      </c>
      <c r="F55" s="338"/>
      <c r="G55" s="34"/>
      <c r="H55" s="212" t="s">
        <v>67</v>
      </c>
      <c r="I55" s="48"/>
      <c r="J55" s="48"/>
      <c r="K55" s="48"/>
      <c r="L55" s="48"/>
      <c r="M55" s="110"/>
      <c r="N55" s="47"/>
      <c r="O55" s="342" t="s">
        <v>62</v>
      </c>
      <c r="P55" s="315"/>
      <c r="Q55" s="316"/>
      <c r="R55" s="131"/>
    </row>
    <row r="56" spans="1:18" ht="65.45" customHeight="1" x14ac:dyDescent="0.25">
      <c r="A56" s="246">
        <v>37</v>
      </c>
      <c r="B56" s="34"/>
      <c r="C56" s="35"/>
      <c r="E56" s="337" t="s">
        <v>68</v>
      </c>
      <c r="F56" s="338"/>
      <c r="G56" s="34"/>
      <c r="H56" s="212" t="s">
        <v>69</v>
      </c>
      <c r="I56" s="48"/>
      <c r="J56" s="48"/>
      <c r="K56" s="48"/>
      <c r="L56" s="48"/>
      <c r="M56" s="110"/>
      <c r="N56" s="47"/>
      <c r="O56" s="342" t="s">
        <v>65</v>
      </c>
      <c r="P56" s="315"/>
      <c r="Q56" s="316"/>
      <c r="R56" s="131"/>
    </row>
    <row r="57" spans="1:18" ht="22.5" customHeight="1" x14ac:dyDescent="0.25">
      <c r="A57" s="246"/>
      <c r="B57" s="34"/>
      <c r="C57" s="35"/>
      <c r="E57" s="339" t="s">
        <v>70</v>
      </c>
      <c r="F57" s="340"/>
      <c r="G57" s="34"/>
      <c r="H57" s="120"/>
      <c r="I57" s="48"/>
      <c r="J57" s="48"/>
      <c r="K57" s="48"/>
      <c r="L57" s="48"/>
      <c r="M57" s="110"/>
      <c r="N57" s="47"/>
      <c r="O57" s="121"/>
      <c r="P57" s="48"/>
      <c r="Q57" s="110"/>
      <c r="R57" s="131"/>
    </row>
    <row r="58" spans="1:18" ht="40.5" customHeight="1" x14ac:dyDescent="0.25">
      <c r="A58" s="246">
        <v>38</v>
      </c>
      <c r="B58" s="47"/>
      <c r="C58" s="48"/>
      <c r="E58" s="213" t="s">
        <v>71</v>
      </c>
      <c r="F58" s="111"/>
      <c r="G58" s="112"/>
      <c r="H58" s="212" t="s">
        <v>72</v>
      </c>
      <c r="I58" s="48"/>
      <c r="J58" s="48"/>
      <c r="K58" s="48"/>
      <c r="L58" s="48"/>
      <c r="M58" s="110"/>
      <c r="N58" s="57"/>
      <c r="O58" s="342" t="s">
        <v>73</v>
      </c>
      <c r="P58" s="315"/>
      <c r="Q58" s="316"/>
      <c r="R58" s="131"/>
    </row>
    <row r="59" spans="1:18" ht="64.150000000000006" customHeight="1" x14ac:dyDescent="0.25">
      <c r="A59" s="246">
        <v>39</v>
      </c>
      <c r="B59" s="47"/>
      <c r="C59" s="48"/>
      <c r="E59" s="213" t="s">
        <v>74</v>
      </c>
      <c r="F59" s="48"/>
      <c r="G59" s="47"/>
      <c r="H59" s="212" t="s">
        <v>75</v>
      </c>
      <c r="I59" s="48"/>
      <c r="J59" s="48"/>
      <c r="K59" s="48"/>
      <c r="L59" s="48"/>
      <c r="M59" s="110"/>
      <c r="N59" s="57"/>
      <c r="O59" s="342" t="s">
        <v>76</v>
      </c>
      <c r="P59" s="315"/>
      <c r="Q59" s="316"/>
      <c r="R59" s="131"/>
    </row>
    <row r="60" spans="1:18" ht="43.5" customHeight="1" x14ac:dyDescent="0.25">
      <c r="A60" s="246">
        <v>40</v>
      </c>
      <c r="B60" s="47"/>
      <c r="C60" s="48"/>
      <c r="E60" s="213" t="s">
        <v>77</v>
      </c>
      <c r="F60" s="48"/>
      <c r="G60" s="47"/>
      <c r="H60" s="212" t="s">
        <v>78</v>
      </c>
      <c r="I60" s="48"/>
      <c r="J60" s="48"/>
      <c r="K60" s="48"/>
      <c r="L60" s="48"/>
      <c r="M60" s="110"/>
      <c r="N60" s="57"/>
      <c r="O60" s="342" t="s">
        <v>73</v>
      </c>
      <c r="P60" s="315"/>
      <c r="Q60" s="316"/>
      <c r="R60" s="131"/>
    </row>
    <row r="61" spans="1:18" ht="48.75" customHeight="1" x14ac:dyDescent="0.25">
      <c r="A61" s="246">
        <v>41</v>
      </c>
      <c r="B61" s="47"/>
      <c r="C61" s="48"/>
      <c r="E61" s="213" t="s">
        <v>79</v>
      </c>
      <c r="F61" s="48"/>
      <c r="G61" s="47"/>
      <c r="H61" s="212" t="s">
        <v>75</v>
      </c>
      <c r="I61" s="48"/>
      <c r="J61" s="48"/>
      <c r="K61" s="48"/>
      <c r="L61" s="48"/>
      <c r="M61" s="110"/>
      <c r="N61" s="57"/>
      <c r="O61" s="342" t="s">
        <v>76</v>
      </c>
      <c r="P61" s="315"/>
      <c r="Q61" s="316"/>
      <c r="R61" s="131"/>
    </row>
    <row r="62" spans="1:18" x14ac:dyDescent="0.25">
      <c r="A62" s="248"/>
      <c r="B62" s="47"/>
      <c r="C62" s="48"/>
      <c r="E62" s="49"/>
      <c r="F62" s="48"/>
      <c r="G62" s="47"/>
      <c r="H62" s="109"/>
      <c r="I62" s="48"/>
      <c r="J62" s="48"/>
      <c r="K62" s="48"/>
      <c r="L62" s="48"/>
      <c r="M62" s="110"/>
      <c r="N62" s="57"/>
      <c r="O62" s="58"/>
      <c r="P62" s="58"/>
      <c r="Q62" s="127"/>
      <c r="R62" s="131"/>
    </row>
    <row r="63" spans="1:18" x14ac:dyDescent="0.25">
      <c r="A63" s="248" t="s">
        <v>1</v>
      </c>
      <c r="B63" s="34"/>
      <c r="C63" s="35" t="s">
        <v>1</v>
      </c>
      <c r="D63" s="186" t="s">
        <v>80</v>
      </c>
      <c r="E63" s="35"/>
      <c r="F63" s="35"/>
      <c r="G63" s="34"/>
      <c r="H63" s="108"/>
      <c r="I63" s="35"/>
      <c r="J63" s="35"/>
      <c r="K63" s="35"/>
      <c r="L63" s="35"/>
      <c r="M63" s="42"/>
      <c r="N63" s="34"/>
      <c r="O63" s="35"/>
      <c r="P63" s="35"/>
      <c r="Q63" s="42"/>
      <c r="R63" s="131"/>
    </row>
    <row r="64" spans="1:18" x14ac:dyDescent="0.25">
      <c r="A64" s="248">
        <v>42</v>
      </c>
      <c r="B64" s="34"/>
      <c r="C64" s="35"/>
      <c r="D64" s="35"/>
      <c r="E64" s="198" t="s">
        <v>81</v>
      </c>
      <c r="F64" s="44"/>
      <c r="G64" s="34"/>
      <c r="H64" s="207" t="s">
        <v>82</v>
      </c>
      <c r="I64" s="35"/>
      <c r="J64" s="35"/>
      <c r="K64" s="35"/>
      <c r="L64" s="35"/>
      <c r="M64" s="42"/>
      <c r="N64" s="34"/>
      <c r="O64" s="35"/>
      <c r="P64" s="35"/>
      <c r="Q64" s="42"/>
      <c r="R64" s="131"/>
    </row>
    <row r="65" spans="1:20" x14ac:dyDescent="0.25">
      <c r="A65" s="248"/>
      <c r="B65" s="34"/>
      <c r="C65" s="35"/>
      <c r="D65" s="35"/>
      <c r="E65" s="44"/>
      <c r="F65" s="44"/>
      <c r="G65" s="34"/>
      <c r="H65" s="108"/>
      <c r="I65" s="35"/>
      <c r="J65" s="35"/>
      <c r="K65" s="35"/>
      <c r="L65" s="35"/>
      <c r="M65" s="42"/>
      <c r="N65" s="34"/>
      <c r="O65" s="35"/>
      <c r="P65" s="35"/>
      <c r="Q65" s="42"/>
      <c r="R65" s="131"/>
    </row>
    <row r="66" spans="1:20" ht="19.5" customHeight="1" x14ac:dyDescent="0.25">
      <c r="A66" s="248"/>
      <c r="B66" s="34"/>
      <c r="C66" s="35"/>
      <c r="D66" s="35"/>
      <c r="E66" s="189" t="s">
        <v>83</v>
      </c>
      <c r="F66" s="44"/>
      <c r="G66" s="34"/>
      <c r="H66" s="108"/>
      <c r="I66" s="35"/>
      <c r="J66" s="35"/>
      <c r="K66" s="35"/>
      <c r="L66" s="35"/>
      <c r="M66" s="42"/>
      <c r="N66" s="34"/>
      <c r="O66" s="35"/>
      <c r="P66" s="35"/>
      <c r="Q66" s="42"/>
      <c r="R66" s="131"/>
    </row>
    <row r="67" spans="1:20" ht="10.5" customHeight="1" x14ac:dyDescent="0.25">
      <c r="A67" s="248"/>
      <c r="B67" s="34"/>
      <c r="C67" s="35"/>
      <c r="D67" s="35"/>
      <c r="E67" s="51"/>
      <c r="F67" s="44"/>
      <c r="G67" s="34"/>
      <c r="H67" s="108"/>
      <c r="I67" s="35"/>
      <c r="J67" s="35"/>
      <c r="K67" s="35"/>
      <c r="L67" s="35"/>
      <c r="M67" s="42"/>
      <c r="N67" s="34"/>
      <c r="O67" s="35"/>
      <c r="P67" s="35"/>
      <c r="Q67" s="42"/>
      <c r="R67" s="131"/>
    </row>
    <row r="68" spans="1:20" ht="31.5" customHeight="1" x14ac:dyDescent="0.25">
      <c r="A68" s="248">
        <v>43</v>
      </c>
      <c r="B68" s="34"/>
      <c r="C68" s="35"/>
      <c r="D68" s="35"/>
      <c r="E68" s="214" t="s">
        <v>84</v>
      </c>
      <c r="F68" s="122"/>
      <c r="G68" s="123"/>
      <c r="H68" s="212" t="s">
        <v>85</v>
      </c>
      <c r="I68" s="48"/>
      <c r="J68" s="48"/>
      <c r="K68" s="48"/>
      <c r="L68" s="48"/>
      <c r="M68" s="110"/>
      <c r="N68" s="34"/>
      <c r="O68" s="343" t="s">
        <v>86</v>
      </c>
      <c r="P68" s="344"/>
      <c r="Q68" s="345"/>
      <c r="R68" s="131"/>
      <c r="T68" s="124"/>
    </row>
    <row r="69" spans="1:20" ht="31.5" customHeight="1" x14ac:dyDescent="0.25">
      <c r="A69" s="248">
        <v>44</v>
      </c>
      <c r="B69" s="34"/>
      <c r="C69" s="35"/>
      <c r="D69" s="35"/>
      <c r="E69" s="337" t="s">
        <v>87</v>
      </c>
      <c r="F69" s="348"/>
      <c r="G69" s="123"/>
      <c r="H69" s="212" t="s">
        <v>88</v>
      </c>
      <c r="I69" s="48"/>
      <c r="J69" s="48"/>
      <c r="K69" s="48"/>
      <c r="L69" s="48"/>
      <c r="M69" s="110"/>
      <c r="N69" s="34"/>
      <c r="O69" s="343" t="s">
        <v>73</v>
      </c>
      <c r="P69" s="344"/>
      <c r="Q69" s="345"/>
      <c r="R69" s="131"/>
    </row>
    <row r="70" spans="1:20" ht="33" customHeight="1" x14ac:dyDescent="0.25">
      <c r="A70" s="248">
        <v>45</v>
      </c>
      <c r="B70" s="34"/>
      <c r="C70" s="35"/>
      <c r="D70" s="35"/>
      <c r="E70" s="337" t="s">
        <v>89</v>
      </c>
      <c r="F70" s="348"/>
      <c r="G70" s="34"/>
      <c r="H70" s="212" t="s">
        <v>90</v>
      </c>
      <c r="I70" s="48"/>
      <c r="J70" s="48"/>
      <c r="K70" s="48"/>
      <c r="L70" s="48"/>
      <c r="M70" s="110"/>
      <c r="N70" s="34"/>
      <c r="O70" s="343" t="s">
        <v>73</v>
      </c>
      <c r="P70" s="344"/>
      <c r="Q70" s="345"/>
      <c r="R70" s="131"/>
      <c r="T70" s="125"/>
    </row>
    <row r="71" spans="1:20" ht="33.75" customHeight="1" x14ac:dyDescent="0.25">
      <c r="A71" s="248">
        <v>46</v>
      </c>
      <c r="B71" s="34"/>
      <c r="C71" s="35"/>
      <c r="D71" s="35"/>
      <c r="E71" s="337" t="s">
        <v>91</v>
      </c>
      <c r="F71" s="348"/>
      <c r="G71" s="34"/>
      <c r="H71" s="212" t="s">
        <v>90</v>
      </c>
      <c r="I71" s="48"/>
      <c r="J71" s="48"/>
      <c r="K71" s="48"/>
      <c r="L71" s="48"/>
      <c r="M71" s="110"/>
      <c r="N71" s="34"/>
      <c r="O71" s="343" t="s">
        <v>92</v>
      </c>
      <c r="P71" s="344"/>
      <c r="Q71" s="345"/>
      <c r="R71" s="131"/>
    </row>
    <row r="72" spans="1:20" x14ac:dyDescent="0.25">
      <c r="A72" s="248">
        <v>47</v>
      </c>
      <c r="B72" s="34"/>
      <c r="C72" s="35"/>
      <c r="D72" s="35"/>
      <c r="E72" s="198" t="s">
        <v>93</v>
      </c>
      <c r="F72" s="44"/>
      <c r="G72" s="34"/>
      <c r="H72" s="207" t="s">
        <v>94</v>
      </c>
      <c r="I72" s="35"/>
      <c r="J72" s="35"/>
      <c r="K72" s="35"/>
      <c r="L72" s="35"/>
      <c r="M72" s="42"/>
      <c r="N72" s="34"/>
      <c r="O72" s="35"/>
      <c r="P72" s="35"/>
      <c r="Q72" s="42"/>
      <c r="R72" s="131"/>
    </row>
    <row r="73" spans="1:20" x14ac:dyDescent="0.25">
      <c r="A73" s="247"/>
      <c r="B73" s="34"/>
      <c r="C73" s="35"/>
      <c r="D73" s="35"/>
      <c r="E73" s="35"/>
      <c r="F73" s="35"/>
      <c r="G73" s="34"/>
      <c r="H73" s="108" t="s">
        <v>1</v>
      </c>
      <c r="I73" s="35"/>
      <c r="J73" s="35"/>
      <c r="K73" s="35"/>
      <c r="L73" s="35"/>
      <c r="M73" s="42"/>
      <c r="N73" s="34"/>
      <c r="O73" s="35"/>
      <c r="P73" s="35"/>
      <c r="Q73" s="42"/>
      <c r="R73" s="131"/>
    </row>
    <row r="74" spans="1:20" x14ac:dyDescent="0.25">
      <c r="A74" s="247"/>
      <c r="B74" s="34"/>
      <c r="C74" s="188" t="s">
        <v>95</v>
      </c>
      <c r="D74" s="35"/>
      <c r="E74" s="35"/>
      <c r="F74" s="35"/>
      <c r="G74" s="34"/>
      <c r="H74" s="108"/>
      <c r="I74" s="35"/>
      <c r="J74" s="35"/>
      <c r="K74" s="35"/>
      <c r="L74" s="35"/>
      <c r="M74" s="42"/>
      <c r="N74" s="34"/>
      <c r="O74" s="35"/>
      <c r="P74" s="35"/>
      <c r="Q74" s="42"/>
      <c r="R74" s="131"/>
    </row>
    <row r="75" spans="1:20" ht="15.75" customHeight="1" x14ac:dyDescent="0.25">
      <c r="A75" s="247"/>
      <c r="B75" s="34"/>
      <c r="C75" s="35"/>
      <c r="D75" s="200" t="s">
        <v>96</v>
      </c>
      <c r="E75" s="35"/>
      <c r="F75" s="35"/>
      <c r="G75" s="34"/>
      <c r="H75" s="108"/>
      <c r="I75" s="35"/>
      <c r="J75" s="35"/>
      <c r="K75" s="35"/>
      <c r="L75" s="35"/>
      <c r="M75" s="42"/>
      <c r="N75" s="34"/>
      <c r="O75" s="35"/>
      <c r="P75" s="35"/>
      <c r="Q75" s="42"/>
      <c r="R75" s="131"/>
    </row>
    <row r="76" spans="1:20" ht="15.75" customHeight="1" x14ac:dyDescent="0.25">
      <c r="A76" s="248">
        <v>48</v>
      </c>
      <c r="B76" s="34"/>
      <c r="C76" s="35"/>
      <c r="D76" s="35"/>
      <c r="E76" s="198" t="s">
        <v>97</v>
      </c>
      <c r="F76" s="35"/>
      <c r="G76" s="34"/>
      <c r="H76" s="207" t="s">
        <v>98</v>
      </c>
      <c r="I76" s="35"/>
      <c r="J76" s="35"/>
      <c r="K76" s="35"/>
      <c r="L76" s="35"/>
      <c r="M76" s="42"/>
      <c r="N76" s="34"/>
      <c r="O76" s="35"/>
      <c r="P76" s="35"/>
      <c r="Q76" s="42"/>
      <c r="R76" s="131"/>
    </row>
    <row r="77" spans="1:20" ht="15.75" customHeight="1" x14ac:dyDescent="0.25">
      <c r="A77" s="248">
        <v>49</v>
      </c>
      <c r="B77" s="34"/>
      <c r="C77" s="35"/>
      <c r="D77" s="35"/>
      <c r="E77" s="198" t="s">
        <v>99</v>
      </c>
      <c r="F77" s="35"/>
      <c r="G77" s="34"/>
      <c r="H77" s="207" t="s">
        <v>100</v>
      </c>
      <c r="I77" s="35"/>
      <c r="J77" s="35"/>
      <c r="K77" s="35"/>
      <c r="L77" s="35"/>
      <c r="M77" s="42"/>
      <c r="N77" s="34"/>
      <c r="O77" s="35"/>
      <c r="P77" s="35"/>
      <c r="Q77" s="42"/>
      <c r="R77" s="131"/>
    </row>
    <row r="78" spans="1:20" x14ac:dyDescent="0.25">
      <c r="A78" s="248" t="s">
        <v>101</v>
      </c>
      <c r="B78" s="34"/>
      <c r="C78" s="35"/>
      <c r="D78" s="200" t="s">
        <v>102</v>
      </c>
      <c r="E78" s="35"/>
      <c r="F78" s="35"/>
      <c r="G78" s="34"/>
      <c r="H78" s="207" t="s">
        <v>100</v>
      </c>
      <c r="I78" s="35"/>
      <c r="J78" s="35"/>
      <c r="K78" s="35"/>
      <c r="L78" s="35"/>
      <c r="M78" s="42"/>
      <c r="N78" s="34"/>
      <c r="O78" s="35"/>
      <c r="P78" s="35"/>
      <c r="Q78" s="42"/>
      <c r="R78" s="131"/>
    </row>
    <row r="79" spans="1:20" x14ac:dyDescent="0.25">
      <c r="A79" s="248">
        <v>52</v>
      </c>
      <c r="B79" s="34"/>
      <c r="C79" s="231"/>
      <c r="D79" s="200" t="s">
        <v>103</v>
      </c>
      <c r="E79" s="231"/>
      <c r="F79" s="231"/>
      <c r="G79" s="34"/>
      <c r="H79" s="207"/>
      <c r="I79" s="231"/>
      <c r="J79" s="231"/>
      <c r="K79" s="231"/>
      <c r="L79" s="231"/>
      <c r="M79" s="232"/>
      <c r="N79" s="34"/>
      <c r="O79" s="231"/>
      <c r="P79" s="231"/>
      <c r="Q79" s="232"/>
      <c r="R79" s="131"/>
    </row>
    <row r="80" spans="1:20" ht="15.75" customHeight="1" x14ac:dyDescent="0.25">
      <c r="A80" s="247">
        <v>53</v>
      </c>
      <c r="B80" s="34"/>
      <c r="C80" s="346" t="s">
        <v>104</v>
      </c>
      <c r="D80" s="347"/>
      <c r="E80" s="347"/>
      <c r="F80" s="35"/>
      <c r="G80" s="34"/>
      <c r="H80" s="207" t="s">
        <v>105</v>
      </c>
      <c r="I80" s="35"/>
      <c r="J80" s="35"/>
      <c r="K80" s="35"/>
      <c r="L80" s="35"/>
      <c r="M80" s="42"/>
      <c r="N80" s="34"/>
      <c r="O80" s="35"/>
      <c r="P80" s="35"/>
      <c r="Q80" s="42"/>
      <c r="R80" s="131"/>
    </row>
    <row r="81" spans="1:18" x14ac:dyDescent="0.25">
      <c r="A81" s="248"/>
      <c r="B81" s="30"/>
      <c r="C81" s="188" t="s">
        <v>106</v>
      </c>
      <c r="D81" s="35"/>
      <c r="E81" s="35"/>
      <c r="F81" s="42"/>
      <c r="G81" s="34"/>
      <c r="H81" s="108"/>
      <c r="I81" s="35"/>
      <c r="J81" s="35"/>
      <c r="K81" s="35"/>
      <c r="L81" s="35"/>
      <c r="M81" s="42"/>
      <c r="N81" s="34"/>
      <c r="O81" s="35"/>
      <c r="P81" s="35"/>
      <c r="Q81" s="42"/>
      <c r="R81" s="131"/>
    </row>
    <row r="82" spans="1:18" x14ac:dyDescent="0.25">
      <c r="A82" s="248">
        <v>54</v>
      </c>
      <c r="B82" s="34"/>
      <c r="C82" s="35"/>
      <c r="D82" s="200" t="s">
        <v>106</v>
      </c>
      <c r="E82" s="35"/>
      <c r="F82" s="35"/>
      <c r="G82" s="34"/>
      <c r="H82" s="207" t="s">
        <v>107</v>
      </c>
      <c r="I82" s="35"/>
      <c r="J82" s="35"/>
      <c r="K82" s="35"/>
      <c r="L82" s="35"/>
      <c r="M82" s="42"/>
      <c r="N82" s="34"/>
      <c r="O82" s="35"/>
      <c r="P82" s="35"/>
      <c r="Q82" s="42"/>
      <c r="R82" s="131"/>
    </row>
    <row r="83" spans="1:18" ht="16.5" thickBot="1" x14ac:dyDescent="0.3">
      <c r="A83" s="277" t="s">
        <v>108</v>
      </c>
      <c r="B83" s="278"/>
      <c r="C83" s="278"/>
      <c r="D83" s="278"/>
      <c r="E83" s="278"/>
      <c r="F83" s="279"/>
      <c r="G83" s="117"/>
      <c r="H83" s="114"/>
      <c r="I83" s="115"/>
      <c r="J83" s="115"/>
      <c r="K83" s="115"/>
      <c r="L83" s="115"/>
      <c r="M83" s="116"/>
      <c r="N83" s="117"/>
      <c r="O83" s="115"/>
      <c r="P83" s="115"/>
      <c r="Q83" s="116"/>
      <c r="R83" s="183"/>
    </row>
    <row r="84" spans="1:18" ht="9" customHeight="1" thickTop="1" x14ac:dyDescent="0.25">
      <c r="A84" s="260"/>
      <c r="B84" s="57"/>
      <c r="C84" s="58"/>
      <c r="D84" s="58"/>
      <c r="E84" s="58"/>
      <c r="F84" s="58"/>
      <c r="G84" s="57"/>
      <c r="H84" s="126"/>
      <c r="I84" s="58"/>
      <c r="J84" s="58"/>
      <c r="K84" s="58"/>
      <c r="L84" s="58"/>
      <c r="M84" s="127"/>
      <c r="N84" s="57"/>
      <c r="O84" s="58"/>
      <c r="P84" s="58"/>
      <c r="Q84" s="127"/>
      <c r="R84" s="132"/>
    </row>
    <row r="85" spans="1:18" ht="18" customHeight="1" x14ac:dyDescent="0.25">
      <c r="A85" s="246">
        <v>55</v>
      </c>
      <c r="B85" s="187" t="s">
        <v>109</v>
      </c>
      <c r="C85" s="58"/>
      <c r="D85" s="58"/>
      <c r="E85" s="58"/>
      <c r="F85" s="58"/>
      <c r="G85" s="57"/>
      <c r="H85" s="126"/>
      <c r="I85" s="58"/>
      <c r="J85" s="58"/>
      <c r="K85" s="58"/>
      <c r="L85" s="58"/>
      <c r="M85" s="127"/>
      <c r="N85" s="57"/>
      <c r="O85" s="58"/>
      <c r="P85" s="58"/>
      <c r="Q85" s="127"/>
      <c r="R85" s="132"/>
    </row>
    <row r="86" spans="1:18" x14ac:dyDescent="0.25">
      <c r="A86" s="246" t="s">
        <v>1</v>
      </c>
      <c r="B86" s="187" t="s">
        <v>110</v>
      </c>
      <c r="C86" s="58"/>
      <c r="D86" s="58"/>
      <c r="E86" s="58"/>
      <c r="F86" s="58"/>
      <c r="G86" s="57"/>
      <c r="H86" s="126"/>
      <c r="I86" s="58"/>
      <c r="J86" s="58"/>
      <c r="K86" s="58"/>
      <c r="L86" s="58"/>
      <c r="M86" s="127"/>
      <c r="N86" s="57"/>
      <c r="O86" s="58"/>
      <c r="P86" s="58"/>
      <c r="Q86" s="127"/>
      <c r="R86" s="132"/>
    </row>
    <row r="87" spans="1:18" x14ac:dyDescent="0.25">
      <c r="A87" s="268"/>
      <c r="B87" s="57"/>
      <c r="C87" s="188" t="s">
        <v>111</v>
      </c>
      <c r="D87" s="58"/>
      <c r="E87" s="58"/>
      <c r="F87" s="58"/>
      <c r="G87" s="57"/>
      <c r="H87" s="210" t="s">
        <v>112</v>
      </c>
      <c r="I87" s="48"/>
      <c r="J87" s="48"/>
      <c r="K87" s="48"/>
      <c r="L87" s="48"/>
      <c r="M87" s="110"/>
      <c r="N87" s="57"/>
      <c r="O87" s="58"/>
      <c r="P87" s="58"/>
      <c r="Q87" s="127"/>
      <c r="R87" s="132"/>
    </row>
    <row r="88" spans="1:18" x14ac:dyDescent="0.25">
      <c r="A88" s="268"/>
      <c r="B88" s="57"/>
      <c r="C88" s="188" t="s">
        <v>113</v>
      </c>
      <c r="D88" s="58"/>
      <c r="E88" s="58"/>
      <c r="F88" s="58"/>
      <c r="G88" s="57"/>
      <c r="H88" s="109"/>
      <c r="I88" s="48"/>
      <c r="J88" s="48"/>
      <c r="K88" s="48"/>
      <c r="L88" s="48"/>
      <c r="M88" s="110"/>
      <c r="N88" s="57"/>
      <c r="O88" s="58"/>
      <c r="P88" s="58"/>
      <c r="Q88" s="127"/>
      <c r="R88" s="132"/>
    </row>
    <row r="89" spans="1:18" x14ac:dyDescent="0.25">
      <c r="A89" s="268">
        <v>55</v>
      </c>
      <c r="B89" s="57"/>
      <c r="C89" s="58"/>
      <c r="D89" s="194" t="s">
        <v>114</v>
      </c>
      <c r="E89" s="58"/>
      <c r="F89" s="58"/>
      <c r="G89" s="57"/>
      <c r="H89" s="210" t="s">
        <v>112</v>
      </c>
      <c r="I89" s="48"/>
      <c r="J89" s="48"/>
      <c r="K89" s="48"/>
      <c r="L89" s="48"/>
      <c r="M89" s="110"/>
      <c r="N89" s="57"/>
      <c r="O89" s="58"/>
      <c r="P89" s="58"/>
      <c r="Q89" s="127"/>
      <c r="R89" s="132"/>
    </row>
    <row r="90" spans="1:18" x14ac:dyDescent="0.25">
      <c r="A90" s="268">
        <v>55</v>
      </c>
      <c r="B90" s="57"/>
      <c r="C90" s="58"/>
      <c r="D90" s="194" t="s">
        <v>115</v>
      </c>
      <c r="E90" s="58"/>
      <c r="F90" s="58"/>
      <c r="G90" s="57"/>
      <c r="H90" s="210" t="s">
        <v>112</v>
      </c>
      <c r="I90" s="48"/>
      <c r="J90" s="48"/>
      <c r="K90" s="48"/>
      <c r="L90" s="48"/>
      <c r="M90" s="110"/>
      <c r="N90" s="57"/>
      <c r="O90" s="58"/>
      <c r="P90" s="58"/>
      <c r="Q90" s="127"/>
      <c r="R90" s="132"/>
    </row>
    <row r="91" spans="1:18" x14ac:dyDescent="0.25">
      <c r="A91" s="268">
        <v>55</v>
      </c>
      <c r="B91" s="57"/>
      <c r="C91" s="58"/>
      <c r="D91" s="194" t="s">
        <v>116</v>
      </c>
      <c r="E91" s="58"/>
      <c r="F91" s="58"/>
      <c r="G91" s="57"/>
      <c r="H91" s="210" t="s">
        <v>112</v>
      </c>
      <c r="I91" s="48"/>
      <c r="J91" s="48"/>
      <c r="K91" s="48"/>
      <c r="L91" s="48"/>
      <c r="M91" s="110"/>
      <c r="N91" s="57"/>
      <c r="O91" s="58"/>
      <c r="P91" s="58"/>
      <c r="Q91" s="127"/>
      <c r="R91" s="132"/>
    </row>
    <row r="92" spans="1:18" x14ac:dyDescent="0.25">
      <c r="A92" s="268">
        <v>55</v>
      </c>
      <c r="B92" s="57"/>
      <c r="C92" s="58"/>
      <c r="D92" s="194" t="s">
        <v>117</v>
      </c>
      <c r="E92" s="58"/>
      <c r="F92" s="58"/>
      <c r="G92" s="57"/>
      <c r="H92" s="210" t="s">
        <v>112</v>
      </c>
      <c r="I92" s="48"/>
      <c r="J92" s="48"/>
      <c r="K92" s="48"/>
      <c r="L92" s="48"/>
      <c r="M92" s="110"/>
      <c r="N92" s="57"/>
      <c r="O92" s="58"/>
      <c r="P92" s="58"/>
      <c r="Q92" s="127"/>
      <c r="R92" s="132"/>
    </row>
    <row r="93" spans="1:18" x14ac:dyDescent="0.25">
      <c r="A93" s="268">
        <v>55</v>
      </c>
      <c r="B93" s="57"/>
      <c r="C93" s="195" t="s">
        <v>118</v>
      </c>
      <c r="D93" s="58"/>
      <c r="E93" s="58"/>
      <c r="F93" s="58"/>
      <c r="G93" s="57"/>
      <c r="H93" s="210" t="s">
        <v>112</v>
      </c>
      <c r="I93" s="48"/>
      <c r="J93" s="48"/>
      <c r="K93" s="48"/>
      <c r="L93" s="48"/>
      <c r="M93" s="110"/>
      <c r="N93" s="57"/>
      <c r="O93" s="58"/>
      <c r="P93" s="58"/>
      <c r="Q93" s="127"/>
      <c r="R93" s="132"/>
    </row>
    <row r="94" spans="1:18" x14ac:dyDescent="0.25">
      <c r="A94" s="261" t="s">
        <v>1</v>
      </c>
      <c r="B94" s="192" t="s">
        <v>119</v>
      </c>
      <c r="C94" s="128"/>
      <c r="D94" s="60"/>
      <c r="E94" s="60"/>
      <c r="F94" s="60"/>
      <c r="G94" s="129"/>
      <c r="H94" s="60"/>
      <c r="I94" s="60"/>
      <c r="J94" s="60"/>
      <c r="K94" s="60"/>
      <c r="L94" s="60"/>
      <c r="M94" s="130"/>
      <c r="N94" s="129"/>
      <c r="O94" s="60"/>
      <c r="P94" s="60"/>
      <c r="Q94" s="130"/>
      <c r="R94" s="184"/>
    </row>
  </sheetData>
  <sheetProtection algorithmName="SHA-512" hashValue="zP+9SYnVnvmzdHD1EhJm9OXZ/ybpzFPjYJP5yCDeblrxedeSK2Q9QttXyL9qUyW0FI4I4fILWbcQ5cRfrNuTkA==" saltValue="E0cfTiX8kbyx6s6P2RFsKQ==" spinCount="100000" sheet="1" objects="1" scenarios="1"/>
  <customSheetViews>
    <customSheetView guid="{C69779CD-83E0-47E7-B932-07CB5BC96F79}" scale="75" showGridLines="0" fitToPage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1"/>
      <headerFooter>
        <oddFooter>&amp;R
NCCF version 6.0 – Août 2015</oddFooter>
      </headerFooter>
    </customSheetView>
    <customSheetView guid="{2CB3408B-1447-4F85-8845-B244269C63AB}" scale="75" showPageBreaks="1" showGridLines="0" fitToPage="1" printArea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2"/>
      <headerFooter>
        <oddFooter>&amp;R
NCCF version 6.0 – Août 2015</oddFooter>
      </headerFooter>
    </customSheetView>
    <customSheetView guid="{F47A14AB-BC14-4FA3-B899-F98165EB2FF8}" scale="75" showGridLines="0" fitToPage="1">
      <selection activeCell="G16" sqref="G16:M16"/>
      <pageMargins left="0.70866141732283472" right="0.70866141732283472" top="0.74803149606299213" bottom="0.74803149606299213" header="0.31496062992125984" footer="0.31496062992125984"/>
      <pageSetup paperSize="5" scale="44" orientation="portrait" r:id="rId3"/>
      <headerFooter>
        <oddFooter>&amp;R
NCCF version 6.0 – Août 2015</oddFooter>
      </headerFooter>
    </customSheetView>
    <customSheetView guid="{15B2AEE5-4C06-4776-9167-C12726358AC2}" showPageBreaks="1" showGridLines="0" fitToPage="1" printArea="1" view="pageLayout">
      <selection activeCell="A81" sqref="A81"/>
      <pageMargins left="0.70866141732283472" right="0.70866141732283472" top="0.74803149606299213" bottom="0.74803149606299213" header="0.31496062992125984" footer="0.31496062992125984"/>
      <pageSetup paperSize="5" scale="43" orientation="landscape" r:id="rId4"/>
      <headerFooter>
        <oddFooter>&amp;R
NCCF version 6.0 – Août 2015</oddFooter>
      </headerFooter>
    </customSheetView>
    <customSheetView guid="{1C2C24FC-04FF-45AA-9C48-1A56CDE9BD31}" scale="75" showPageBreaks="1" showGridLines="0" fitToPage="1" printArea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5"/>
      <headerFooter>
        <oddFooter>&amp;R
NCCF version 6.0 – Août 2015</oddFooter>
      </headerFooter>
    </customSheetView>
    <customSheetView guid="{9653EADD-2D71-44E0-B465-5D6569EE7D13}" scale="75" showGridLines="0" fitToPage="1" topLeftCell="A67">
      <selection activeCell="H80" sqref="H80"/>
      <pageMargins left="0.70866141732283472" right="0.70866141732283472" top="0.74803149606299213" bottom="0.74803149606299213" header="0.31496062992125984" footer="0.31496062992125984"/>
      <pageSetup paperSize="5" scale="34" orientation="portrait" r:id="rId6"/>
      <headerFooter>
        <oddFooter>&amp;R
NCCF version 6.0 – Août 2015</oddFooter>
      </headerFooter>
    </customSheetView>
  </customSheetViews>
  <mergeCells count="46">
    <mergeCell ref="O69:Q69"/>
    <mergeCell ref="O70:Q70"/>
    <mergeCell ref="O71:Q71"/>
    <mergeCell ref="C80:E80"/>
    <mergeCell ref="O58:Q58"/>
    <mergeCell ref="O59:Q59"/>
    <mergeCell ref="O60:Q60"/>
    <mergeCell ref="O61:Q61"/>
    <mergeCell ref="O68:Q68"/>
    <mergeCell ref="E71:F71"/>
    <mergeCell ref="E70:F70"/>
    <mergeCell ref="E69:F69"/>
    <mergeCell ref="O53:Q53"/>
    <mergeCell ref="O54:Q54"/>
    <mergeCell ref="E55:F55"/>
    <mergeCell ref="E56:F56"/>
    <mergeCell ref="O56:Q56"/>
    <mergeCell ref="O55:Q55"/>
    <mergeCell ref="A83:F83"/>
    <mergeCell ref="I5:M5"/>
    <mergeCell ref="D15:F15"/>
    <mergeCell ref="H11:M11"/>
    <mergeCell ref="G16:M16"/>
    <mergeCell ref="H17:M17"/>
    <mergeCell ref="H25:M25"/>
    <mergeCell ref="H35:M35"/>
    <mergeCell ref="E53:F53"/>
    <mergeCell ref="E54:F54"/>
    <mergeCell ref="E57:F57"/>
    <mergeCell ref="H26:M26"/>
    <mergeCell ref="H36:M36"/>
    <mergeCell ref="H15:J15"/>
    <mergeCell ref="W8:AE8"/>
    <mergeCell ref="H20:M20"/>
    <mergeCell ref="H22:M22"/>
    <mergeCell ref="A47:F47"/>
    <mergeCell ref="H27:M27"/>
    <mergeCell ref="D16:F16"/>
    <mergeCell ref="R7:R8"/>
    <mergeCell ref="A3:D3"/>
    <mergeCell ref="A4:C4"/>
    <mergeCell ref="G7:M8"/>
    <mergeCell ref="N7:Q8"/>
    <mergeCell ref="I3:M3"/>
    <mergeCell ref="I4:M4"/>
    <mergeCell ref="G6:R6"/>
  </mergeCells>
  <pageMargins left="0.70866141732283472" right="0.70866141732283472" top="0.74803149606299213" bottom="0.74803149606299213" header="0.31496062992125984" footer="0.31496062992125984"/>
  <pageSetup scale="35" orientation="portrait" r:id="rId7"/>
  <headerFooter>
    <oddFooter>&amp;R
NCCF version 6.0 – Août 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4"/>
  <sheetViews>
    <sheetView zoomScaleNormal="100" workbookViewId="0">
      <selection activeCell="C43" sqref="C43"/>
    </sheetView>
  </sheetViews>
  <sheetFormatPr defaultColWidth="9.140625" defaultRowHeight="15" x14ac:dyDescent="0.25"/>
  <cols>
    <col min="1" max="1" width="9.140625" style="29"/>
    <col min="2" max="2" width="18.5703125" style="29" customWidth="1"/>
    <col min="3" max="3" width="65.7109375" style="29" customWidth="1"/>
    <col min="4" max="4" width="14.85546875" style="29" customWidth="1"/>
    <col min="5" max="6" width="9.140625" style="29" customWidth="1"/>
    <col min="7" max="7" width="35.42578125" style="29" customWidth="1"/>
    <col min="8" max="8" width="9.140625" style="29"/>
    <col min="9" max="9" width="13.28515625" style="29" bestFit="1" customWidth="1"/>
    <col min="10" max="10" width="9.140625" style="29"/>
    <col min="11" max="11" width="16.85546875" style="29" customWidth="1"/>
    <col min="12" max="16384" width="9.140625" style="29"/>
  </cols>
  <sheetData>
    <row r="1" spans="2:11" x14ac:dyDescent="0.25">
      <c r="B1" s="175"/>
    </row>
    <row r="2" spans="2:11" x14ac:dyDescent="0.25">
      <c r="B2" s="1" t="s">
        <v>172</v>
      </c>
      <c r="C2" s="2"/>
      <c r="D2" s="3"/>
      <c r="E2" s="3"/>
      <c r="G2" s="172" t="s">
        <v>173</v>
      </c>
    </row>
    <row r="3" spans="2:11" ht="15.75" thickBot="1" x14ac:dyDescent="0.3">
      <c r="B3" s="1"/>
      <c r="C3" s="2"/>
      <c r="D3" s="3"/>
      <c r="E3" s="3"/>
    </row>
    <row r="4" spans="2:11" x14ac:dyDescent="0.25">
      <c r="B4" s="219" t="s">
        <v>174</v>
      </c>
      <c r="C4" s="357" t="s">
        <v>175</v>
      </c>
      <c r="D4" s="358"/>
      <c r="E4" s="173"/>
      <c r="G4" s="147" t="s">
        <v>176</v>
      </c>
      <c r="H4" s="148" t="s">
        <v>177</v>
      </c>
      <c r="I4" s="148" t="s">
        <v>178</v>
      </c>
      <c r="J4" s="148" t="s">
        <v>179</v>
      </c>
      <c r="K4" s="149" t="s">
        <v>180</v>
      </c>
    </row>
    <row r="5" spans="2:11" ht="30" x14ac:dyDescent="0.25">
      <c r="B5" s="220" t="s">
        <v>181</v>
      </c>
      <c r="C5" s="359" t="s">
        <v>182</v>
      </c>
      <c r="D5" s="360"/>
      <c r="E5" s="174"/>
      <c r="G5" s="217" t="s">
        <v>183</v>
      </c>
      <c r="H5" s="177" t="s">
        <v>181</v>
      </c>
      <c r="I5" s="178">
        <v>5000000</v>
      </c>
      <c r="J5" s="179">
        <v>5.0000000000000001E-3</v>
      </c>
      <c r="K5" s="180">
        <f>J5*(I5/(I5+I6))</f>
        <v>2.5000000000000001E-3</v>
      </c>
    </row>
    <row r="6" spans="2:11" x14ac:dyDescent="0.25">
      <c r="B6" s="220" t="s">
        <v>184</v>
      </c>
      <c r="C6" s="359" t="s">
        <v>185</v>
      </c>
      <c r="D6" s="360"/>
      <c r="E6" s="174"/>
      <c r="G6" s="176" t="s">
        <v>186</v>
      </c>
      <c r="H6" s="177" t="s">
        <v>184</v>
      </c>
      <c r="I6" s="178">
        <v>5000000</v>
      </c>
      <c r="J6" s="181">
        <v>0.13</v>
      </c>
      <c r="K6" s="180">
        <f>J6*(I6/(I6+I5))</f>
        <v>6.5000000000000002E-2</v>
      </c>
    </row>
    <row r="7" spans="2:11" ht="15.75" thickBot="1" x14ac:dyDescent="0.3">
      <c r="B7" s="220" t="s">
        <v>187</v>
      </c>
      <c r="C7" s="359" t="s">
        <v>188</v>
      </c>
      <c r="D7" s="360"/>
      <c r="E7" s="174"/>
      <c r="G7" s="355" t="s">
        <v>189</v>
      </c>
      <c r="H7" s="356"/>
      <c r="I7" s="356"/>
      <c r="J7" s="356"/>
      <c r="K7" s="182">
        <f>K6+K5</f>
        <v>6.7500000000000004E-2</v>
      </c>
    </row>
    <row r="8" spans="2:11" x14ac:dyDescent="0.25">
      <c r="B8" s="156"/>
      <c r="C8" s="2"/>
      <c r="D8" s="218" t="s">
        <v>179</v>
      </c>
      <c r="E8" s="7"/>
      <c r="G8" s="226"/>
      <c r="H8" s="227"/>
      <c r="I8" s="227"/>
      <c r="J8" s="227"/>
      <c r="K8" s="228"/>
    </row>
    <row r="9" spans="2:11" x14ac:dyDescent="0.25">
      <c r="B9" s="157" t="s">
        <v>190</v>
      </c>
      <c r="C9" s="2"/>
      <c r="D9" s="158"/>
      <c r="E9" s="3"/>
      <c r="G9" s="150"/>
      <c r="H9" s="151"/>
      <c r="I9" s="151"/>
      <c r="J9" s="151"/>
      <c r="K9" s="152"/>
    </row>
    <row r="10" spans="2:11" x14ac:dyDescent="0.25">
      <c r="B10" s="156"/>
      <c r="C10" s="2"/>
      <c r="D10" s="158"/>
      <c r="E10" s="3"/>
      <c r="G10" s="150"/>
      <c r="H10" s="151"/>
      <c r="I10" s="151"/>
      <c r="J10" s="151"/>
      <c r="K10" s="152"/>
    </row>
    <row r="11" spans="2:11" x14ac:dyDescent="0.25">
      <c r="B11" s="159" t="s">
        <v>191</v>
      </c>
      <c r="C11" s="2"/>
      <c r="D11" s="160" t="s">
        <v>192</v>
      </c>
      <c r="E11" s="3"/>
      <c r="G11" s="150"/>
      <c r="H11" s="151"/>
      <c r="I11" s="151"/>
      <c r="J11" s="151"/>
      <c r="K11" s="152"/>
    </row>
    <row r="12" spans="2:11" x14ac:dyDescent="0.25">
      <c r="B12" s="159"/>
      <c r="C12" s="5" t="s">
        <v>193</v>
      </c>
      <c r="D12" s="161">
        <v>5.0000000000000001E-3</v>
      </c>
      <c r="E12" s="3"/>
      <c r="G12" s="150"/>
      <c r="H12" s="151"/>
      <c r="I12" s="151"/>
      <c r="J12" s="151"/>
      <c r="K12" s="152"/>
    </row>
    <row r="13" spans="2:11" x14ac:dyDescent="0.25">
      <c r="B13" s="159"/>
      <c r="C13" s="5" t="s">
        <v>194</v>
      </c>
      <c r="D13" s="162">
        <v>1.4999999999999999E-2</v>
      </c>
      <c r="E13" s="3"/>
      <c r="G13" s="150"/>
      <c r="H13" s="151"/>
      <c r="I13" s="151"/>
      <c r="J13" s="151"/>
      <c r="K13" s="152"/>
    </row>
    <row r="14" spans="2:11" x14ac:dyDescent="0.25">
      <c r="B14" s="159"/>
      <c r="C14" s="5" t="s">
        <v>195</v>
      </c>
      <c r="D14" s="162">
        <v>0.05</v>
      </c>
      <c r="E14" s="3"/>
      <c r="G14" s="150"/>
      <c r="H14" s="151"/>
      <c r="I14" s="151"/>
      <c r="J14" s="151"/>
      <c r="K14" s="152"/>
    </row>
    <row r="15" spans="2:11" hidden="1" x14ac:dyDescent="0.25">
      <c r="B15" s="159"/>
      <c r="C15" s="4" t="s">
        <v>196</v>
      </c>
      <c r="D15" s="162">
        <v>0.05</v>
      </c>
      <c r="E15" s="3"/>
      <c r="G15" s="150"/>
      <c r="H15" s="151"/>
      <c r="I15" s="151"/>
      <c r="J15" s="151"/>
      <c r="K15" s="152"/>
    </row>
    <row r="16" spans="2:11" hidden="1" x14ac:dyDescent="0.25">
      <c r="B16" s="159" t="s">
        <v>197</v>
      </c>
      <c r="C16" s="2"/>
      <c r="D16" s="163" t="s">
        <v>192</v>
      </c>
      <c r="E16" s="3"/>
      <c r="G16" s="150"/>
      <c r="H16" s="151"/>
      <c r="I16" s="151"/>
      <c r="J16" s="151"/>
      <c r="K16" s="152"/>
    </row>
    <row r="17" spans="2:11" hidden="1" x14ac:dyDescent="0.25">
      <c r="B17" s="159"/>
      <c r="C17" s="4" t="s">
        <v>198</v>
      </c>
      <c r="D17" s="162">
        <v>0.1</v>
      </c>
      <c r="E17" s="3"/>
      <c r="G17" s="150"/>
      <c r="H17" s="151"/>
      <c r="I17" s="151"/>
      <c r="J17" s="151"/>
      <c r="K17" s="152"/>
    </row>
    <row r="18" spans="2:11" hidden="1" x14ac:dyDescent="0.25">
      <c r="B18" s="159"/>
      <c r="C18" s="4" t="s">
        <v>199</v>
      </c>
      <c r="D18" s="162">
        <v>0.13</v>
      </c>
      <c r="E18" s="3"/>
      <c r="G18" s="150"/>
      <c r="H18" s="151"/>
      <c r="I18" s="151"/>
      <c r="J18" s="151"/>
      <c r="K18" s="152"/>
    </row>
    <row r="19" spans="2:11" hidden="1" x14ac:dyDescent="0.25">
      <c r="B19" s="159"/>
      <c r="C19" s="4" t="s">
        <v>200</v>
      </c>
      <c r="D19" s="162">
        <v>0.2</v>
      </c>
      <c r="E19" s="3"/>
      <c r="G19" s="150"/>
      <c r="H19" s="151"/>
      <c r="I19" s="151"/>
      <c r="J19" s="151"/>
      <c r="K19" s="152"/>
    </row>
    <row r="20" spans="2:11" hidden="1" x14ac:dyDescent="0.25">
      <c r="B20" s="159"/>
      <c r="C20" s="4" t="s">
        <v>201</v>
      </c>
      <c r="D20" s="162">
        <v>1</v>
      </c>
      <c r="E20" s="3"/>
      <c r="G20" s="150"/>
      <c r="H20" s="151"/>
      <c r="I20" s="151"/>
      <c r="J20" s="151"/>
      <c r="K20" s="152"/>
    </row>
    <row r="21" spans="2:11" hidden="1" x14ac:dyDescent="0.25">
      <c r="B21" s="159" t="s">
        <v>202</v>
      </c>
      <c r="C21" s="2"/>
      <c r="D21" s="163" t="s">
        <v>192</v>
      </c>
      <c r="E21" s="3"/>
      <c r="G21" s="150"/>
      <c r="H21" s="151"/>
      <c r="I21" s="151"/>
      <c r="J21" s="151"/>
      <c r="K21" s="152"/>
    </row>
    <row r="22" spans="2:11" hidden="1" x14ac:dyDescent="0.25">
      <c r="B22" s="159"/>
      <c r="C22" s="4" t="s">
        <v>203</v>
      </c>
      <c r="D22" s="162">
        <v>1</v>
      </c>
      <c r="E22" s="3"/>
      <c r="G22" s="150"/>
      <c r="H22" s="151"/>
      <c r="I22" s="151"/>
      <c r="J22" s="151"/>
      <c r="K22" s="152"/>
    </row>
    <row r="23" spans="2:11" hidden="1" x14ac:dyDescent="0.25">
      <c r="B23" s="159"/>
      <c r="C23" s="4" t="s">
        <v>204</v>
      </c>
      <c r="D23" s="162">
        <v>1</v>
      </c>
      <c r="E23" s="3"/>
      <c r="G23" s="150"/>
      <c r="H23" s="151"/>
      <c r="I23" s="151"/>
      <c r="J23" s="151"/>
      <c r="K23" s="152"/>
    </row>
    <row r="24" spans="2:11" hidden="1" x14ac:dyDescent="0.25">
      <c r="B24" s="159"/>
      <c r="C24" s="4" t="s">
        <v>205</v>
      </c>
      <c r="D24" s="162">
        <v>1</v>
      </c>
      <c r="E24" s="3"/>
      <c r="G24" s="150"/>
      <c r="H24" s="151"/>
      <c r="I24" s="151"/>
      <c r="J24" s="151"/>
      <c r="K24" s="152"/>
    </row>
    <row r="25" spans="2:11" hidden="1" x14ac:dyDescent="0.25">
      <c r="B25" s="159"/>
      <c r="C25" s="4" t="s">
        <v>206</v>
      </c>
      <c r="D25" s="162">
        <v>1</v>
      </c>
      <c r="E25" s="3"/>
      <c r="G25" s="150"/>
      <c r="H25" s="151"/>
      <c r="I25" s="151"/>
      <c r="J25" s="151"/>
      <c r="K25" s="152"/>
    </row>
    <row r="26" spans="2:11" hidden="1" x14ac:dyDescent="0.25">
      <c r="B26" s="159"/>
      <c r="C26" s="2"/>
      <c r="D26" s="164" t="s">
        <v>192</v>
      </c>
      <c r="E26" s="3"/>
      <c r="G26" s="150"/>
      <c r="H26" s="151"/>
      <c r="I26" s="151"/>
      <c r="J26" s="151"/>
      <c r="K26" s="152"/>
    </row>
    <row r="27" spans="2:11" hidden="1" x14ac:dyDescent="0.25">
      <c r="B27" s="159" t="s">
        <v>207</v>
      </c>
      <c r="C27" s="2"/>
      <c r="D27" s="160" t="s">
        <v>192</v>
      </c>
      <c r="E27" s="3"/>
      <c r="G27" s="150"/>
      <c r="H27" s="151"/>
      <c r="I27" s="151"/>
      <c r="J27" s="151"/>
      <c r="K27" s="152"/>
    </row>
    <row r="28" spans="2:11" hidden="1" x14ac:dyDescent="0.25">
      <c r="B28" s="159"/>
      <c r="C28" s="4" t="s">
        <v>208</v>
      </c>
      <c r="D28" s="162">
        <v>0.04</v>
      </c>
      <c r="E28" s="3"/>
      <c r="G28" s="150"/>
      <c r="H28" s="151"/>
      <c r="I28" s="151"/>
      <c r="J28" s="151"/>
      <c r="K28" s="152"/>
    </row>
    <row r="29" spans="2:11" ht="29.25" hidden="1" customHeight="1" x14ac:dyDescent="0.25">
      <c r="B29" s="159"/>
      <c r="C29" s="4" t="s">
        <v>209</v>
      </c>
      <c r="D29" s="162">
        <v>1</v>
      </c>
      <c r="E29" s="3"/>
      <c r="G29" s="150"/>
      <c r="H29" s="151"/>
      <c r="I29" s="151"/>
      <c r="J29" s="151"/>
      <c r="K29" s="152"/>
    </row>
    <row r="30" spans="2:11" hidden="1" x14ac:dyDescent="0.25">
      <c r="B30" s="159"/>
      <c r="C30" s="4" t="s">
        <v>210</v>
      </c>
      <c r="D30" s="162">
        <v>1</v>
      </c>
      <c r="E30" s="3"/>
      <c r="G30" s="150"/>
      <c r="H30" s="151"/>
      <c r="I30" s="151"/>
      <c r="J30" s="151"/>
      <c r="K30" s="152"/>
    </row>
    <row r="31" spans="2:11" hidden="1" x14ac:dyDescent="0.25">
      <c r="B31" s="159" t="s">
        <v>211</v>
      </c>
      <c r="C31" s="2"/>
      <c r="D31" s="158" t="s">
        <v>192</v>
      </c>
      <c r="E31" s="3"/>
      <c r="G31" s="150"/>
      <c r="H31" s="151"/>
      <c r="I31" s="151"/>
      <c r="J31" s="151"/>
      <c r="K31" s="152"/>
    </row>
    <row r="32" spans="2:11" hidden="1" x14ac:dyDescent="0.25">
      <c r="B32" s="159"/>
      <c r="C32" s="4" t="s">
        <v>212</v>
      </c>
      <c r="D32" s="162">
        <v>1</v>
      </c>
      <c r="E32" s="3"/>
      <c r="G32" s="150"/>
      <c r="H32" s="151"/>
      <c r="I32" s="151"/>
      <c r="J32" s="151"/>
      <c r="K32" s="152"/>
    </row>
    <row r="33" spans="2:11" hidden="1" x14ac:dyDescent="0.25">
      <c r="B33" s="159"/>
      <c r="C33" s="4" t="s">
        <v>213</v>
      </c>
      <c r="D33" s="162">
        <v>1</v>
      </c>
      <c r="E33" s="3"/>
      <c r="G33" s="150"/>
      <c r="H33" s="151"/>
      <c r="I33" s="151"/>
      <c r="J33" s="151"/>
      <c r="K33" s="152"/>
    </row>
    <row r="34" spans="2:11" hidden="1" x14ac:dyDescent="0.25">
      <c r="B34" s="159"/>
      <c r="C34" s="4" t="s">
        <v>214</v>
      </c>
      <c r="D34" s="162">
        <v>1</v>
      </c>
      <c r="E34" s="3"/>
      <c r="G34" s="150"/>
      <c r="H34" s="151"/>
      <c r="I34" s="151"/>
      <c r="J34" s="151"/>
      <c r="K34" s="152"/>
    </row>
    <row r="35" spans="2:11" hidden="1" x14ac:dyDescent="0.25">
      <c r="B35" s="159" t="s">
        <v>215</v>
      </c>
      <c r="C35" s="2"/>
      <c r="D35" s="158" t="s">
        <v>192</v>
      </c>
      <c r="E35" s="3"/>
      <c r="G35" s="150"/>
      <c r="H35" s="151"/>
      <c r="I35" s="151"/>
      <c r="J35" s="151"/>
      <c r="K35" s="152"/>
    </row>
    <row r="36" spans="2:11" hidden="1" x14ac:dyDescent="0.25">
      <c r="B36" s="159"/>
      <c r="C36" s="4" t="s">
        <v>216</v>
      </c>
      <c r="D36" s="162">
        <v>1</v>
      </c>
      <c r="E36" s="3"/>
      <c r="G36" s="150"/>
      <c r="H36" s="151"/>
      <c r="I36" s="151"/>
      <c r="J36" s="151"/>
      <c r="K36" s="152"/>
    </row>
    <row r="37" spans="2:11" hidden="1" x14ac:dyDescent="0.25">
      <c r="B37" s="159"/>
      <c r="C37" s="4" t="s">
        <v>217</v>
      </c>
      <c r="D37" s="162">
        <v>1</v>
      </c>
      <c r="E37" s="3"/>
      <c r="G37" s="150"/>
      <c r="H37" s="151"/>
      <c r="I37" s="151"/>
      <c r="J37" s="151"/>
      <c r="K37" s="152"/>
    </row>
    <row r="38" spans="2:11" hidden="1" x14ac:dyDescent="0.25">
      <c r="B38" s="159"/>
      <c r="C38" s="4" t="s">
        <v>218</v>
      </c>
      <c r="D38" s="162">
        <v>1</v>
      </c>
      <c r="E38" s="3"/>
      <c r="G38" s="150"/>
      <c r="H38" s="151"/>
      <c r="I38" s="151"/>
      <c r="J38" s="151"/>
      <c r="K38" s="152"/>
    </row>
    <row r="39" spans="2:11" hidden="1" x14ac:dyDescent="0.25">
      <c r="B39" s="159"/>
      <c r="C39" s="2"/>
      <c r="D39" s="164" t="s">
        <v>192</v>
      </c>
      <c r="E39" s="3"/>
      <c r="G39" s="150"/>
      <c r="H39" s="151"/>
      <c r="I39" s="151"/>
      <c r="J39" s="151"/>
      <c r="K39" s="152"/>
    </row>
    <row r="40" spans="2:11" x14ac:dyDescent="0.25">
      <c r="B40" s="156" t="s">
        <v>219</v>
      </c>
      <c r="C40" s="2"/>
      <c r="D40" s="158"/>
      <c r="E40" s="3"/>
      <c r="G40" s="150"/>
      <c r="H40" s="151"/>
      <c r="I40" s="151"/>
      <c r="J40" s="151"/>
      <c r="K40" s="152"/>
    </row>
    <row r="41" spans="2:11" x14ac:dyDescent="0.25">
      <c r="B41" s="159"/>
      <c r="C41" s="5" t="s">
        <v>193</v>
      </c>
      <c r="D41" s="162">
        <v>0.1</v>
      </c>
      <c r="E41" s="3"/>
      <c r="G41" s="150"/>
      <c r="H41" s="151"/>
      <c r="I41" s="151"/>
      <c r="J41" s="151"/>
      <c r="K41" s="152"/>
    </row>
    <row r="42" spans="2:11" x14ac:dyDescent="0.25">
      <c r="B42" s="159"/>
      <c r="C42" s="5" t="s">
        <v>194</v>
      </c>
      <c r="D42" s="162">
        <v>0.13</v>
      </c>
      <c r="E42" s="3"/>
      <c r="G42" s="153"/>
      <c r="H42" s="151"/>
      <c r="I42" s="151"/>
      <c r="J42" s="151"/>
      <c r="K42" s="152"/>
    </row>
    <row r="43" spans="2:11" x14ac:dyDescent="0.25">
      <c r="B43" s="159"/>
      <c r="C43" s="5" t="s">
        <v>195</v>
      </c>
      <c r="D43" s="162">
        <v>0.2</v>
      </c>
      <c r="E43" s="3"/>
      <c r="F43" s="97"/>
      <c r="G43" s="153"/>
      <c r="H43" s="151"/>
      <c r="I43" s="151"/>
      <c r="J43" s="151"/>
      <c r="K43" s="152"/>
    </row>
    <row r="44" spans="2:11" x14ac:dyDescent="0.25">
      <c r="B44" s="159" t="s">
        <v>220</v>
      </c>
      <c r="C44" s="2"/>
      <c r="D44" s="160" t="s">
        <v>192</v>
      </c>
      <c r="E44" s="3"/>
      <c r="F44" s="97"/>
      <c r="G44" s="153"/>
      <c r="H44" s="151"/>
      <c r="I44" s="151"/>
      <c r="J44" s="151"/>
      <c r="K44" s="152"/>
    </row>
    <row r="45" spans="2:11" ht="30" x14ac:dyDescent="0.25">
      <c r="B45" s="159"/>
      <c r="C45" s="215" t="s">
        <v>221</v>
      </c>
      <c r="D45" s="162">
        <v>0.05</v>
      </c>
      <c r="E45" s="3"/>
      <c r="F45" s="97"/>
      <c r="G45" s="153"/>
      <c r="H45" s="151"/>
      <c r="I45" s="151"/>
      <c r="J45" s="151"/>
      <c r="K45" s="152"/>
    </row>
    <row r="46" spans="2:11" x14ac:dyDescent="0.25">
      <c r="B46" s="159"/>
      <c r="C46" s="4" t="s">
        <v>222</v>
      </c>
      <c r="D46" s="162">
        <v>0.05</v>
      </c>
      <c r="E46" s="3"/>
      <c r="F46" s="97"/>
      <c r="G46" s="150"/>
      <c r="H46" s="151"/>
      <c r="I46" s="151"/>
      <c r="J46" s="151"/>
      <c r="K46" s="152"/>
    </row>
    <row r="47" spans="2:11" x14ac:dyDescent="0.25">
      <c r="B47" s="159" t="s">
        <v>223</v>
      </c>
      <c r="C47" s="2"/>
      <c r="D47" s="163" t="s">
        <v>192</v>
      </c>
      <c r="E47" s="3"/>
      <c r="G47" s="150"/>
      <c r="H47" s="151"/>
      <c r="I47" s="151"/>
      <c r="J47" s="151"/>
      <c r="K47" s="152"/>
    </row>
    <row r="48" spans="2:11" x14ac:dyDescent="0.25">
      <c r="B48" s="159"/>
      <c r="C48" s="4" t="s">
        <v>224</v>
      </c>
      <c r="D48" s="162">
        <v>0.09</v>
      </c>
      <c r="E48" s="3"/>
      <c r="G48" s="150"/>
      <c r="H48" s="151"/>
      <c r="I48" s="151"/>
      <c r="J48" s="151"/>
      <c r="K48" s="152"/>
    </row>
    <row r="49" spans="2:11" x14ac:dyDescent="0.25">
      <c r="B49" s="159"/>
      <c r="C49" s="4" t="s">
        <v>225</v>
      </c>
      <c r="D49" s="162">
        <v>0.09</v>
      </c>
      <c r="E49" s="3"/>
      <c r="G49" s="150"/>
      <c r="H49" s="151"/>
      <c r="I49" s="151"/>
      <c r="J49" s="151"/>
      <c r="K49" s="152"/>
    </row>
    <row r="50" spans="2:11" hidden="1" x14ac:dyDescent="0.25">
      <c r="B50" s="159"/>
      <c r="C50" s="4" t="s">
        <v>226</v>
      </c>
      <c r="D50" s="162">
        <v>1</v>
      </c>
      <c r="E50" s="3"/>
      <c r="G50" s="150"/>
      <c r="H50" s="151"/>
      <c r="I50" s="151"/>
      <c r="J50" s="151"/>
      <c r="K50" s="152"/>
    </row>
    <row r="51" spans="2:11" x14ac:dyDescent="0.25">
      <c r="B51" s="159" t="s">
        <v>227</v>
      </c>
      <c r="C51" s="2"/>
      <c r="D51" s="163" t="s">
        <v>192</v>
      </c>
      <c r="E51" s="3"/>
      <c r="G51" s="150"/>
      <c r="H51" s="151"/>
      <c r="I51" s="151"/>
      <c r="J51" s="151"/>
      <c r="K51" s="152"/>
    </row>
    <row r="52" spans="2:11" ht="30" x14ac:dyDescent="0.25">
      <c r="B52" s="159"/>
      <c r="C52" s="215" t="s">
        <v>221</v>
      </c>
      <c r="D52" s="162">
        <v>0.1</v>
      </c>
      <c r="E52" s="3"/>
      <c r="G52" s="150"/>
      <c r="H52" s="151"/>
      <c r="I52" s="151"/>
      <c r="J52" s="151"/>
      <c r="K52" s="152"/>
    </row>
    <row r="53" spans="2:11" x14ac:dyDescent="0.25">
      <c r="B53" s="159"/>
      <c r="C53" s="4" t="s">
        <v>222</v>
      </c>
      <c r="D53" s="162">
        <v>0.1</v>
      </c>
      <c r="E53" s="3"/>
      <c r="G53" s="150"/>
      <c r="H53" s="151"/>
      <c r="I53" s="151"/>
      <c r="J53" s="151"/>
      <c r="K53" s="152"/>
    </row>
    <row r="54" spans="2:11" x14ac:dyDescent="0.25">
      <c r="B54" s="159" t="s">
        <v>228</v>
      </c>
      <c r="C54" s="2"/>
      <c r="D54" s="163" t="s">
        <v>192</v>
      </c>
      <c r="E54" s="3"/>
      <c r="G54" s="150"/>
      <c r="H54" s="151"/>
      <c r="I54" s="151"/>
      <c r="J54" s="151"/>
      <c r="K54" s="152"/>
    </row>
    <row r="55" spans="2:11" x14ac:dyDescent="0.25">
      <c r="B55" s="159"/>
      <c r="C55" s="4" t="s">
        <v>229</v>
      </c>
      <c r="D55" s="162">
        <v>0.11</v>
      </c>
      <c r="E55" s="3"/>
      <c r="G55" s="150"/>
      <c r="H55" s="151"/>
      <c r="I55" s="151"/>
      <c r="J55" s="151"/>
      <c r="K55" s="152"/>
    </row>
    <row r="56" spans="2:11" x14ac:dyDescent="0.25">
      <c r="B56" s="159"/>
      <c r="C56" s="4" t="s">
        <v>230</v>
      </c>
      <c r="D56" s="162">
        <v>0.11</v>
      </c>
      <c r="E56" s="3"/>
      <c r="G56" s="150"/>
      <c r="H56" s="151"/>
      <c r="I56" s="151"/>
      <c r="J56" s="151"/>
      <c r="K56" s="152"/>
    </row>
    <row r="57" spans="2:11" hidden="1" x14ac:dyDescent="0.25">
      <c r="B57" s="159"/>
      <c r="C57" s="4" t="s">
        <v>231</v>
      </c>
      <c r="D57" s="162">
        <v>1</v>
      </c>
      <c r="E57" s="3"/>
      <c r="G57" s="150"/>
      <c r="H57" s="151"/>
      <c r="I57" s="151"/>
      <c r="J57" s="151"/>
      <c r="K57" s="152"/>
    </row>
    <row r="58" spans="2:11" hidden="1" x14ac:dyDescent="0.25">
      <c r="B58" s="159" t="s">
        <v>232</v>
      </c>
      <c r="C58" s="2"/>
      <c r="D58" s="163" t="s">
        <v>192</v>
      </c>
      <c r="E58" s="3"/>
      <c r="G58" s="150"/>
      <c r="H58" s="151"/>
      <c r="I58" s="151"/>
      <c r="J58" s="151"/>
      <c r="K58" s="152"/>
    </row>
    <row r="59" spans="2:11" hidden="1" x14ac:dyDescent="0.25">
      <c r="B59" s="159"/>
      <c r="C59" s="4" t="s">
        <v>233</v>
      </c>
      <c r="D59" s="162">
        <v>1</v>
      </c>
      <c r="E59" s="3"/>
      <c r="G59" s="150"/>
      <c r="H59" s="151"/>
      <c r="I59" s="151"/>
      <c r="J59" s="151"/>
      <c r="K59" s="152"/>
    </row>
    <row r="60" spans="2:11" hidden="1" x14ac:dyDescent="0.25">
      <c r="B60" s="159"/>
      <c r="C60" s="2" t="s">
        <v>234</v>
      </c>
      <c r="D60" s="162">
        <v>1</v>
      </c>
      <c r="E60" s="3"/>
      <c r="G60" s="150"/>
      <c r="H60" s="151"/>
      <c r="I60" s="151"/>
      <c r="J60" s="151"/>
      <c r="K60" s="152"/>
    </row>
    <row r="61" spans="2:11" hidden="1" x14ac:dyDescent="0.25">
      <c r="B61" s="159" t="s">
        <v>235</v>
      </c>
      <c r="C61" s="2"/>
      <c r="D61" s="160" t="s">
        <v>192</v>
      </c>
      <c r="E61" s="3"/>
      <c r="G61" s="150"/>
      <c r="H61" s="151"/>
      <c r="I61" s="151"/>
      <c r="J61" s="151"/>
      <c r="K61" s="152"/>
    </row>
    <row r="62" spans="2:11" hidden="1" x14ac:dyDescent="0.25">
      <c r="B62" s="159"/>
      <c r="C62" s="4" t="s">
        <v>236</v>
      </c>
      <c r="D62" s="162">
        <v>1</v>
      </c>
      <c r="E62" s="3"/>
      <c r="G62" s="150"/>
      <c r="H62" s="151"/>
      <c r="I62" s="151"/>
      <c r="J62" s="151"/>
      <c r="K62" s="152"/>
    </row>
    <row r="63" spans="2:11" hidden="1" x14ac:dyDescent="0.25">
      <c r="B63" s="159"/>
      <c r="C63" s="4" t="s">
        <v>237</v>
      </c>
      <c r="D63" s="162">
        <v>1</v>
      </c>
      <c r="E63" s="3"/>
      <c r="G63" s="150"/>
      <c r="H63" s="151"/>
      <c r="I63" s="151"/>
      <c r="J63" s="151"/>
      <c r="K63" s="152"/>
    </row>
    <row r="64" spans="2:11" hidden="1" x14ac:dyDescent="0.25">
      <c r="B64" s="159"/>
      <c r="C64" s="4" t="s">
        <v>238</v>
      </c>
      <c r="D64" s="162">
        <v>1</v>
      </c>
      <c r="E64" s="3"/>
      <c r="G64" s="150"/>
      <c r="H64" s="151"/>
      <c r="I64" s="151"/>
      <c r="J64" s="151"/>
      <c r="K64" s="152"/>
    </row>
    <row r="65" spans="2:11" hidden="1" x14ac:dyDescent="0.25">
      <c r="B65" s="159"/>
      <c r="C65" s="2"/>
      <c r="D65" s="164" t="s">
        <v>192</v>
      </c>
      <c r="E65" s="3"/>
      <c r="G65" s="150"/>
      <c r="H65" s="151"/>
      <c r="I65" s="151"/>
      <c r="J65" s="151"/>
      <c r="K65" s="152"/>
    </row>
    <row r="66" spans="2:11" hidden="1" x14ac:dyDescent="0.25">
      <c r="B66" s="159" t="s">
        <v>239</v>
      </c>
      <c r="C66" s="2"/>
      <c r="D66" s="160" t="s">
        <v>192</v>
      </c>
      <c r="E66" s="3"/>
      <c r="G66" s="150"/>
      <c r="H66" s="151"/>
      <c r="I66" s="151"/>
      <c r="J66" s="151"/>
      <c r="K66" s="152"/>
    </row>
    <row r="67" spans="2:11" hidden="1" x14ac:dyDescent="0.25">
      <c r="B67" s="159"/>
      <c r="C67" s="4" t="s">
        <v>240</v>
      </c>
      <c r="D67" s="162">
        <v>1</v>
      </c>
      <c r="E67" s="3"/>
      <c r="G67" s="150"/>
      <c r="H67" s="151"/>
      <c r="I67" s="151"/>
      <c r="J67" s="151"/>
      <c r="K67" s="152"/>
    </row>
    <row r="68" spans="2:11" ht="30" x14ac:dyDescent="0.25">
      <c r="B68" s="165"/>
      <c r="C68" s="216" t="s">
        <v>241</v>
      </c>
      <c r="D68" s="162">
        <v>7.4999999999999997E-2</v>
      </c>
      <c r="E68" s="3"/>
      <c r="G68" s="150"/>
      <c r="H68" s="151"/>
      <c r="I68" s="151"/>
      <c r="J68" s="151"/>
      <c r="K68" s="152"/>
    </row>
    <row r="69" spans="2:11" x14ac:dyDescent="0.25">
      <c r="B69" s="156" t="s">
        <v>242</v>
      </c>
      <c r="C69" s="2"/>
      <c r="D69" s="163" t="s">
        <v>192</v>
      </c>
      <c r="E69" s="3"/>
      <c r="G69" s="150"/>
      <c r="H69" s="151"/>
      <c r="I69" s="151"/>
      <c r="J69" s="151"/>
      <c r="K69" s="152"/>
    </row>
    <row r="70" spans="2:11" hidden="1" x14ac:dyDescent="0.25">
      <c r="B70" s="159"/>
      <c r="C70" s="4" t="s">
        <v>243</v>
      </c>
      <c r="D70" s="162">
        <v>1</v>
      </c>
      <c r="E70" s="3"/>
      <c r="G70" s="150"/>
      <c r="H70" s="151"/>
      <c r="I70" s="151"/>
      <c r="J70" s="151"/>
      <c r="K70" s="152"/>
    </row>
    <row r="71" spans="2:11" x14ac:dyDescent="0.25">
      <c r="B71" s="165"/>
      <c r="C71" s="4" t="s">
        <v>244</v>
      </c>
      <c r="D71" s="162">
        <v>7.4999999999999997E-2</v>
      </c>
      <c r="E71" s="3"/>
      <c r="G71" s="150"/>
      <c r="H71" s="151"/>
      <c r="I71" s="151"/>
      <c r="J71" s="151"/>
      <c r="K71" s="152"/>
    </row>
    <row r="72" spans="2:11" hidden="1" x14ac:dyDescent="0.25">
      <c r="B72" s="159" t="s">
        <v>245</v>
      </c>
      <c r="C72" s="2"/>
      <c r="D72" s="163" t="s">
        <v>192</v>
      </c>
      <c r="E72" s="3"/>
      <c r="G72" s="150"/>
      <c r="H72" s="151"/>
      <c r="I72" s="151"/>
      <c r="J72" s="151"/>
      <c r="K72" s="152"/>
    </row>
    <row r="73" spans="2:11" hidden="1" x14ac:dyDescent="0.25">
      <c r="B73" s="159"/>
      <c r="C73" s="4" t="s">
        <v>246</v>
      </c>
      <c r="D73" s="162">
        <v>1</v>
      </c>
      <c r="E73" s="3"/>
      <c r="G73" s="150"/>
      <c r="H73" s="151"/>
      <c r="I73" s="151"/>
      <c r="J73" s="151"/>
      <c r="K73" s="152"/>
    </row>
    <row r="74" spans="2:11" hidden="1" x14ac:dyDescent="0.25">
      <c r="B74" s="159"/>
      <c r="C74" s="4" t="s">
        <v>247</v>
      </c>
      <c r="D74" s="162">
        <v>1</v>
      </c>
      <c r="E74" s="3"/>
      <c r="G74" s="150"/>
      <c r="H74" s="151"/>
      <c r="I74" s="151"/>
      <c r="J74" s="151"/>
      <c r="K74" s="152"/>
    </row>
    <row r="75" spans="2:11" hidden="1" x14ac:dyDescent="0.25">
      <c r="B75" s="159" t="s">
        <v>248</v>
      </c>
      <c r="C75" s="2"/>
      <c r="D75" s="163" t="s">
        <v>192</v>
      </c>
      <c r="E75" s="3"/>
      <c r="G75" s="150"/>
      <c r="H75" s="151"/>
      <c r="I75" s="151"/>
      <c r="J75" s="151"/>
      <c r="K75" s="152"/>
    </row>
    <row r="76" spans="2:11" hidden="1" x14ac:dyDescent="0.25">
      <c r="B76" s="159"/>
      <c r="C76" s="4" t="s">
        <v>249</v>
      </c>
      <c r="D76" s="162">
        <v>1</v>
      </c>
      <c r="E76" s="3"/>
      <c r="G76" s="150"/>
      <c r="H76" s="151"/>
      <c r="I76" s="151"/>
      <c r="J76" s="151"/>
      <c r="K76" s="152"/>
    </row>
    <row r="77" spans="2:11" hidden="1" x14ac:dyDescent="0.25">
      <c r="B77" s="159"/>
      <c r="C77" s="4" t="s">
        <v>250</v>
      </c>
      <c r="D77" s="162">
        <v>1</v>
      </c>
      <c r="E77" s="3"/>
      <c r="G77" s="150"/>
      <c r="H77" s="151"/>
      <c r="I77" s="151"/>
      <c r="J77" s="151"/>
      <c r="K77" s="152"/>
    </row>
    <row r="78" spans="2:11" hidden="1" x14ac:dyDescent="0.25">
      <c r="B78" s="159" t="s">
        <v>251</v>
      </c>
      <c r="C78" s="2"/>
      <c r="D78" s="163" t="s">
        <v>192</v>
      </c>
      <c r="E78" s="3"/>
      <c r="G78" s="150"/>
      <c r="H78" s="151"/>
      <c r="I78" s="151"/>
      <c r="J78" s="151"/>
      <c r="K78" s="152"/>
    </row>
    <row r="79" spans="2:11" hidden="1" x14ac:dyDescent="0.25">
      <c r="B79" s="159"/>
      <c r="C79" s="4" t="s">
        <v>252</v>
      </c>
      <c r="D79" s="162">
        <v>1</v>
      </c>
      <c r="E79" s="3"/>
      <c r="G79" s="150"/>
      <c r="H79" s="151"/>
      <c r="I79" s="151"/>
      <c r="J79" s="151"/>
      <c r="K79" s="152"/>
    </row>
    <row r="80" spans="2:11" hidden="1" x14ac:dyDescent="0.25">
      <c r="B80" s="159"/>
      <c r="C80" s="4" t="s">
        <v>253</v>
      </c>
      <c r="D80" s="162">
        <v>1</v>
      </c>
      <c r="E80" s="3"/>
      <c r="G80" s="150"/>
      <c r="H80" s="151"/>
      <c r="I80" s="151"/>
      <c r="J80" s="151"/>
      <c r="K80" s="152"/>
    </row>
    <row r="81" spans="2:11" hidden="1" x14ac:dyDescent="0.25">
      <c r="B81" s="159" t="s">
        <v>254</v>
      </c>
      <c r="C81" s="2"/>
      <c r="D81" s="163" t="s">
        <v>192</v>
      </c>
      <c r="E81" s="3"/>
      <c r="G81" s="150"/>
      <c r="H81" s="151"/>
      <c r="I81" s="151"/>
      <c r="J81" s="151"/>
      <c r="K81" s="152"/>
    </row>
    <row r="82" spans="2:11" hidden="1" x14ac:dyDescent="0.25">
      <c r="B82" s="159"/>
      <c r="C82" s="4" t="s">
        <v>255</v>
      </c>
      <c r="D82" s="162">
        <v>1</v>
      </c>
      <c r="E82" s="3"/>
      <c r="G82" s="150"/>
      <c r="H82" s="151"/>
      <c r="I82" s="151"/>
      <c r="J82" s="151"/>
      <c r="K82" s="152"/>
    </row>
    <row r="83" spans="2:11" hidden="1" x14ac:dyDescent="0.25">
      <c r="B83" s="159"/>
      <c r="C83" s="4" t="s">
        <v>256</v>
      </c>
      <c r="D83" s="162">
        <v>1</v>
      </c>
      <c r="E83" s="3"/>
      <c r="G83" s="150"/>
      <c r="H83" s="151"/>
      <c r="I83" s="151"/>
      <c r="J83" s="151"/>
      <c r="K83" s="152"/>
    </row>
    <row r="84" spans="2:11" hidden="1" x14ac:dyDescent="0.25">
      <c r="B84" s="159"/>
      <c r="C84" s="2"/>
      <c r="D84" s="163" t="s">
        <v>192</v>
      </c>
      <c r="E84" s="3"/>
      <c r="G84" s="150"/>
      <c r="H84" s="151"/>
      <c r="I84" s="151"/>
      <c r="J84" s="151"/>
      <c r="K84" s="152"/>
    </row>
    <row r="85" spans="2:11" hidden="1" x14ac:dyDescent="0.25">
      <c r="B85" s="159"/>
      <c r="C85" s="4" t="s">
        <v>257</v>
      </c>
      <c r="D85" s="162">
        <v>1</v>
      </c>
      <c r="E85" s="3"/>
      <c r="G85" s="150"/>
      <c r="H85" s="151"/>
      <c r="I85" s="151"/>
      <c r="J85" s="151"/>
      <c r="K85" s="152"/>
    </row>
    <row r="86" spans="2:11" hidden="1" x14ac:dyDescent="0.25">
      <c r="B86" s="159"/>
      <c r="C86" s="4" t="s">
        <v>258</v>
      </c>
      <c r="D86" s="162">
        <v>1</v>
      </c>
      <c r="E86" s="3"/>
      <c r="G86" s="150"/>
      <c r="H86" s="151"/>
      <c r="I86" s="151"/>
      <c r="J86" s="151"/>
      <c r="K86" s="152"/>
    </row>
    <row r="87" spans="2:11" hidden="1" x14ac:dyDescent="0.25">
      <c r="B87" s="159"/>
      <c r="C87" s="2"/>
      <c r="D87" s="164" t="s">
        <v>192</v>
      </c>
      <c r="E87" s="3"/>
      <c r="G87" s="150"/>
      <c r="H87" s="151"/>
      <c r="I87" s="151"/>
      <c r="J87" s="151"/>
      <c r="K87" s="152"/>
    </row>
    <row r="88" spans="2:11" x14ac:dyDescent="0.25">
      <c r="B88" s="159"/>
      <c r="C88" s="2"/>
      <c r="D88" s="158" t="s">
        <v>192</v>
      </c>
      <c r="E88" s="3"/>
      <c r="G88" s="150"/>
      <c r="H88" s="151"/>
      <c r="I88" s="151"/>
      <c r="J88" s="151"/>
      <c r="K88" s="152"/>
    </row>
    <row r="89" spans="2:11" x14ac:dyDescent="0.25">
      <c r="B89" s="166" t="s">
        <v>259</v>
      </c>
      <c r="C89" s="1"/>
      <c r="D89" s="167">
        <v>1</v>
      </c>
      <c r="E89" s="7"/>
      <c r="G89" s="150"/>
      <c r="H89" s="151"/>
      <c r="I89" s="151"/>
      <c r="J89" s="151"/>
      <c r="K89" s="152"/>
    </row>
    <row r="90" spans="2:11" x14ac:dyDescent="0.25">
      <c r="B90" s="159"/>
      <c r="C90" s="2"/>
      <c r="D90" s="158"/>
      <c r="E90" s="3"/>
      <c r="G90" s="150"/>
      <c r="H90" s="151"/>
      <c r="I90" s="151"/>
      <c r="J90" s="151"/>
      <c r="K90" s="152"/>
    </row>
    <row r="91" spans="2:11" x14ac:dyDescent="0.25">
      <c r="B91" s="157" t="s">
        <v>260</v>
      </c>
      <c r="C91" s="2"/>
      <c r="D91" s="158"/>
      <c r="E91" s="3"/>
      <c r="G91" s="150"/>
      <c r="H91" s="151"/>
      <c r="I91" s="151"/>
      <c r="J91" s="151"/>
      <c r="K91" s="152"/>
    </row>
    <row r="92" spans="2:11" x14ac:dyDescent="0.25">
      <c r="B92" s="156"/>
      <c r="C92" s="2"/>
      <c r="D92" s="158"/>
      <c r="E92" s="3"/>
      <c r="G92" s="150"/>
      <c r="H92" s="151"/>
      <c r="I92" s="151"/>
      <c r="J92" s="151"/>
      <c r="K92" s="152"/>
    </row>
    <row r="93" spans="2:11" x14ac:dyDescent="0.25">
      <c r="B93" s="168" t="s">
        <v>261</v>
      </c>
      <c r="C93" s="2"/>
      <c r="D93" s="160" t="s">
        <v>192</v>
      </c>
      <c r="E93" s="3"/>
      <c r="G93" s="150"/>
      <c r="H93" s="151"/>
      <c r="I93" s="151"/>
      <c r="J93" s="151"/>
      <c r="K93" s="152"/>
    </row>
    <row r="94" spans="2:11" x14ac:dyDescent="0.25">
      <c r="B94" s="159"/>
      <c r="C94" s="4" t="s">
        <v>262</v>
      </c>
      <c r="D94" s="162">
        <v>0.04</v>
      </c>
      <c r="E94" s="3"/>
      <c r="G94" s="150"/>
      <c r="H94" s="151"/>
      <c r="I94" s="151"/>
      <c r="J94" s="151"/>
      <c r="K94" s="152"/>
    </row>
    <row r="95" spans="2:11" x14ac:dyDescent="0.25">
      <c r="B95" s="159"/>
      <c r="C95" s="4" t="s">
        <v>263</v>
      </c>
      <c r="D95" s="162">
        <v>0.04</v>
      </c>
      <c r="E95" s="3"/>
      <c r="G95" s="150"/>
      <c r="H95" s="151"/>
      <c r="I95" s="151"/>
      <c r="J95" s="151"/>
      <c r="K95" s="152"/>
    </row>
    <row r="96" spans="2:11" x14ac:dyDescent="0.25">
      <c r="B96" s="168" t="s">
        <v>264</v>
      </c>
      <c r="C96" s="2"/>
      <c r="D96" s="160" t="s">
        <v>192</v>
      </c>
      <c r="E96" s="3"/>
      <c r="G96" s="150"/>
      <c r="H96" s="151"/>
      <c r="I96" s="151"/>
      <c r="J96" s="151"/>
      <c r="K96" s="152"/>
    </row>
    <row r="97" spans="2:11" x14ac:dyDescent="0.25">
      <c r="B97" s="159"/>
      <c r="C97" s="4" t="s">
        <v>265</v>
      </c>
      <c r="D97" s="162">
        <v>0.04</v>
      </c>
      <c r="E97" s="3"/>
      <c r="G97" s="150"/>
      <c r="H97" s="151"/>
      <c r="I97" s="151"/>
      <c r="J97" s="151"/>
      <c r="K97" s="152"/>
    </row>
    <row r="98" spans="2:11" ht="15.75" thickBot="1" x14ac:dyDescent="0.3">
      <c r="B98" s="169"/>
      <c r="C98" s="230" t="s">
        <v>266</v>
      </c>
      <c r="D98" s="170">
        <v>0.04</v>
      </c>
      <c r="E98" s="3"/>
      <c r="G98" s="150"/>
      <c r="H98" s="151"/>
      <c r="I98" s="151"/>
      <c r="J98" s="151"/>
      <c r="K98" s="152"/>
    </row>
    <row r="99" spans="2:11" ht="15.75" thickBot="1" x14ac:dyDescent="0.3">
      <c r="B99" s="221"/>
      <c r="G99" s="150"/>
      <c r="H99" s="151"/>
      <c r="I99" s="151"/>
      <c r="J99" s="151"/>
      <c r="K99" s="152"/>
    </row>
    <row r="100" spans="2:11" x14ac:dyDescent="0.25">
      <c r="B100" s="8" t="s">
        <v>267</v>
      </c>
      <c r="C100" s="9"/>
      <c r="D100" s="171"/>
      <c r="E100" s="6"/>
      <c r="G100" s="150"/>
      <c r="H100" s="151"/>
      <c r="I100" s="151"/>
      <c r="J100" s="151"/>
      <c r="K100" s="152"/>
    </row>
    <row r="101" spans="2:11" ht="15" customHeight="1" thickBot="1" x14ac:dyDescent="0.3">
      <c r="B101" s="349" t="s">
        <v>268</v>
      </c>
      <c r="C101" s="350"/>
      <c r="D101" s="351"/>
      <c r="E101" s="224"/>
      <c r="F101" s="224"/>
      <c r="G101" s="229"/>
      <c r="H101" s="154"/>
      <c r="I101" s="154"/>
      <c r="J101" s="154"/>
      <c r="K101" s="155"/>
    </row>
    <row r="102" spans="2:11" ht="15.75" thickBot="1" x14ac:dyDescent="0.3">
      <c r="B102" s="352"/>
      <c r="C102" s="353"/>
      <c r="D102" s="354"/>
      <c r="E102" s="224"/>
      <c r="F102" s="224"/>
      <c r="G102" s="224"/>
      <c r="H102" s="224"/>
    </row>
    <row r="103" spans="2:11" x14ac:dyDescent="0.25">
      <c r="B103" s="145"/>
      <c r="C103" s="145"/>
      <c r="D103" s="145"/>
      <c r="E103" s="223"/>
      <c r="F103" s="225"/>
      <c r="G103" s="225"/>
      <c r="H103" s="225"/>
    </row>
    <row r="104" spans="2:11" x14ac:dyDescent="0.25">
      <c r="B104" s="6"/>
      <c r="C104" s="6"/>
      <c r="D104" s="6"/>
      <c r="E104" s="6"/>
    </row>
  </sheetData>
  <sheetProtection algorithmName="SHA-512" hashValue="Kk8Saahom9LXbhY1+j9vGpZqW28+PGf9IH/uJWseGn1IQqXV5w8L+rB0BYv/CMkCWcj0VBnB1ga0xYeL/ihiPw==" saltValue="VREyxbAzDjXDW+E+y2ngog==" spinCount="100000" sheet="1" objects="1" scenarios="1"/>
  <customSheetViews>
    <customSheetView guid="{C69779CD-83E0-47E7-B932-07CB5BC96F79}" hiddenRows="1" hiddenColumns="1" topLeftCell="A230">
      <selection activeCell="A255" sqref="A255"/>
      <pageMargins left="0.7" right="0.7" top="0.75" bottom="0.75" header="0.3" footer="0.3"/>
      <pageSetup orientation="portrait" r:id="rId1"/>
    </customSheetView>
    <customSheetView guid="{2CB3408B-1447-4F85-8845-B244269C63AB}" hiddenRows="1" hiddenColumns="1" topLeftCell="A230">
      <selection activeCell="A255" sqref="A255"/>
      <pageMargins left="0.7" right="0.7" top="0.75" bottom="0.75" header="0.3" footer="0.3"/>
      <pageSetup orientation="portrait" r:id="rId2"/>
    </customSheetView>
    <customSheetView guid="{F47A14AB-BC14-4FA3-B899-F98165EB2FF8}" hiddenRows="1" hiddenColumns="1" topLeftCell="A230">
      <selection activeCell="A255" sqref="A255"/>
      <pageMargins left="0.7" right="0.7" top="0.75" bottom="0.75" header="0.3" footer="0.3"/>
      <pageSetup orientation="portrait" r:id="rId3"/>
    </customSheetView>
    <customSheetView guid="{1C2C24FC-04FF-45AA-9C48-1A56CDE9BD31}" hiddenRows="1" hiddenColumns="1" topLeftCell="A230">
      <selection activeCell="A255" sqref="A255"/>
      <pageMargins left="0.7" right="0.7" top="0.75" bottom="0.75" header="0.3" footer="0.3"/>
      <pageSetup orientation="portrait" r:id="rId4"/>
    </customSheetView>
    <customSheetView guid="{9653EADD-2D71-44E0-B465-5D6569EE7D13}" hiddenRows="1" hiddenColumns="1" topLeftCell="A230">
      <selection activeCell="A255" sqref="A255"/>
      <pageMargins left="0.7" right="0.7" top="0.75" bottom="0.75" header="0.3" footer="0.3"/>
      <pageSetup orientation="portrait" r:id="rId5"/>
    </customSheetView>
  </customSheetViews>
  <mergeCells count="6">
    <mergeCell ref="B101:D102"/>
    <mergeCell ref="G7:J7"/>
    <mergeCell ref="C4:D4"/>
    <mergeCell ref="C5:D5"/>
    <mergeCell ref="C6:D6"/>
    <mergeCell ref="C7:D7"/>
  </mergeCells>
  <pageMargins left="0.25" right="0.25" top="0.75" bottom="0.75" header="0.3" footer="0.3"/>
  <pageSetup scale="95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4D1B5EFFDF4AAD8E34549DCBE157" ma:contentTypeVersion="6" ma:contentTypeDescription="Create a new document." ma:contentTypeScope="" ma:versionID="bdbe743aa50a25ac02e66ede4ef53a48">
  <xsd:schema xmlns:xsd="http://www.w3.org/2001/XMLSchema" xmlns:xs="http://www.w3.org/2001/XMLSchema" xmlns:p="http://schemas.microsoft.com/office/2006/metadata/properties" xmlns:ns2="ab4b8a14-a0a5-4d7e-b2ac-822013ac64c6" xmlns:ns3="06292149-5589-439f-bddd-f06033a866d0" targetNamespace="http://schemas.microsoft.com/office/2006/metadata/properties" ma:root="true" ma:fieldsID="fa8cf079e95cb6fad41b53aa3744fa92" ns2:_="" ns3:_="">
    <xsd:import namespace="ab4b8a14-a0a5-4d7e-b2ac-822013ac64c6"/>
    <xsd:import namespace="06292149-5589-439f-bddd-f06033a86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b8a14-a0a5-4d7e-b2ac-822013ac6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92149-5589-439f-bddd-f06033a86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56B9D4-A9C4-490E-B7E5-DEEE9A8AF9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E5845D-7EE6-4E55-9274-768DF51F2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b8a14-a0a5-4d7e-b2ac-822013ac64c6"/>
    <ds:schemaRef ds:uri="06292149-5589-439f-bddd-f06033a86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F4FA1-1CA1-4516-AA8B-547395488143}">
  <ds:schemaRefs>
    <ds:schemaRef ds:uri="http://purl.org/dc/elements/1.1/"/>
    <ds:schemaRef ds:uri="http://schemas.microsoft.com/office/2006/metadata/properties"/>
    <ds:schemaRef ds:uri="06292149-5589-439f-bddd-f06033a866d0"/>
    <ds:schemaRef ds:uri="http://purl.org/dc/terms/"/>
    <ds:schemaRef ds:uri="http://schemas.openxmlformats.org/package/2006/metadata/core-properties"/>
    <ds:schemaRef ds:uri="ab4b8a14-a0a5-4d7e-b2ac-822013ac64c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Bilan</vt:lpstr>
      <vt:lpstr>Actifs liquides non grevés</vt:lpstr>
      <vt:lpstr>Hypothèses</vt:lpstr>
      <vt:lpstr>Tableau de décote des titres</vt:lpstr>
      <vt:lpstr>Documents de travail 1</vt:lpstr>
      <vt:lpstr>Documents de travail 2</vt:lpstr>
      <vt:lpstr>'Actifs liquides non grevés'!Print_Area</vt:lpstr>
      <vt:lpstr>Bilan!Print_Area</vt:lpstr>
      <vt:lpstr>Hypothèses!Print_Area</vt:lpstr>
      <vt:lpstr>'Tableau de décote des titres'!Print_Area</vt:lpstr>
      <vt:lpstr>'Actifs liquides non grevés'!Print_Titles</vt:lpstr>
      <vt:lpstr>Bilan!Print_Titles</vt:lpstr>
    </vt:vector>
  </TitlesOfParts>
  <Company>Financial Services Regulatory Authority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NCCF French Locked Template</dc:title>
  <dc:subject>NCCF 1/1/2021</dc:subject>
  <dc:creator>CU&amp;P Monitoring And Analysis</dc:creator>
  <cp:keywords>NCCF French 2021</cp:keywords>
  <cp:lastModifiedBy>Melinda Reyes</cp:lastModifiedBy>
  <cp:lastPrinted>2018-11-20T14:13:50Z</cp:lastPrinted>
  <dcterms:created xsi:type="dcterms:W3CDTF">2013-09-06T22:33:24Z</dcterms:created>
  <dcterms:modified xsi:type="dcterms:W3CDTF">2021-03-30T11:09:41Z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0x01010050394D1B5EFFDF4AAD8E34549DCBE157</vt:lpwstr>
  </property>
</Properties>
</file>