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defaultThemeVersion="166925"/>
  <mc:AlternateContent xmlns:mc="http://schemas.openxmlformats.org/markup-compatibility/2006">
    <mc:Choice Requires="x15">
      <x15ac:absPath xmlns:x15ac="http://schemas.microsoft.com/office/spreadsheetml/2010/11/ac" url="https://accessibilit-my.sharepoint.com/personal/gregory_kozakewich_accessibilit_com/Documents/Desktop/"/>
    </mc:Choice>
  </mc:AlternateContent>
  <xr:revisionPtr revIDLastSave="1" documentId="8_{D8EFCC15-7196-4372-87DC-C56CEC6C1472}" xr6:coauthVersionLast="47" xr6:coauthVersionMax="47" xr10:uidLastSave="{2EDDFBB7-8050-4AF8-BA58-DD6909EC6376}"/>
  <bookViews>
    <workbookView xWindow="-120" yWindow="-120" windowWidth="29040" windowHeight="15720" tabRatio="761" xr2:uid="{0DAE29C9-BA76-4A6F-85D5-082402051842}"/>
  </bookViews>
  <sheets>
    <sheet name="Appendix data" sheetId="14" r:id="rId1"/>
    <sheet name="MB Summary" sheetId="2" r:id="rId2"/>
    <sheet name="MB License Suitability" sheetId="11" r:id="rId3"/>
    <sheet name="MICs &amp; NQSMI" sheetId="5" r:id="rId4"/>
    <sheet name="Lender Types" sheetId="3" r:id="rId5"/>
    <sheet name="Remuneration" sheetId="6" r:id="rId6"/>
    <sheet name="E&amp;O Insurance" sheetId="7" r:id="rId7"/>
    <sheet name="Trust Accounts" sheetId="8" r:id="rId8"/>
    <sheet name="MB Information" sheetId="9" r:id="rId9"/>
    <sheet name="MB Supervision" sheetId="10" r:id="rId10"/>
    <sheet name="MA Summary" sheetId="12" r:id="rId11"/>
    <sheet name="MA Information" sheetId="13" r:id="rId12"/>
  </sheets>
  <definedNames>
    <definedName name="_ftn1" localSheetId="4">'Lender Types'!$A$21</definedName>
    <definedName name="_ftn2" localSheetId="4">'Lender Types'!$A$23</definedName>
    <definedName name="_ftnref1" localSheetId="3">'MICs &amp; NQSMI'!#REF!</definedName>
    <definedName name="_Toc492541138" localSheetId="11">'MA Information'!$A$9</definedName>
    <definedName name="_Toc492541139" localSheetId="11">'MA Information'!$A$16</definedName>
    <definedName name="_Toc492541142" localSheetId="11">'MA Information'!$A$53</definedName>
    <definedName name="_Toc492541146" localSheetId="11">'MA Information'!$A$72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2" l="1"/>
  <c r="L28" i="9" l="1"/>
  <c r="G62" i="2" l="1"/>
  <c r="G75" i="2"/>
  <c r="M12" i="9"/>
  <c r="M11" i="9"/>
  <c r="M10" i="9"/>
  <c r="M9" i="9"/>
  <c r="M8" i="9"/>
  <c r="M7" i="9"/>
  <c r="M6" i="9"/>
  <c r="N21" i="6"/>
  <c r="O20" i="6"/>
  <c r="O19" i="6"/>
  <c r="O21" i="6" s="1"/>
  <c r="N17" i="6"/>
  <c r="O16" i="6"/>
  <c r="O15" i="6"/>
  <c r="N13" i="6"/>
  <c r="O12" i="6"/>
  <c r="O11" i="6"/>
  <c r="N9" i="6"/>
  <c r="O8" i="6"/>
  <c r="O7" i="6"/>
  <c r="O13" i="6" l="1"/>
  <c r="O9" i="6"/>
  <c r="O17" i="6"/>
  <c r="L63" i="13" l="1"/>
  <c r="L33" i="13"/>
  <c r="L10" i="7" l="1"/>
  <c r="M10" i="7" s="1"/>
  <c r="M14" i="7"/>
  <c r="M13" i="7"/>
  <c r="M12" i="7"/>
  <c r="M9" i="7"/>
  <c r="M8" i="7"/>
  <c r="M7" i="7"/>
  <c r="L15" i="7"/>
  <c r="M15" i="7" s="1"/>
  <c r="M85" i="13" l="1"/>
  <c r="M84" i="13"/>
  <c r="M83" i="13"/>
  <c r="M82" i="13"/>
  <c r="M81" i="13"/>
  <c r="M80" i="13"/>
  <c r="M79" i="13"/>
  <c r="M78" i="13"/>
  <c r="M76" i="13"/>
  <c r="M62" i="13"/>
  <c r="M61" i="13"/>
  <c r="M60" i="13"/>
  <c r="M59" i="13"/>
  <c r="M58" i="13"/>
  <c r="M47" i="13"/>
  <c r="M46" i="13"/>
  <c r="M45" i="13"/>
  <c r="M22" i="13"/>
  <c r="M21" i="13"/>
  <c r="L101" i="13"/>
  <c r="M100" i="13" s="1"/>
  <c r="L96" i="13"/>
  <c r="M93" i="13" s="1"/>
  <c r="L69" i="13"/>
  <c r="M68" i="13" s="1"/>
  <c r="M32" i="13"/>
  <c r="M31" i="13"/>
  <c r="M28" i="13"/>
  <c r="M27" i="13"/>
  <c r="M26" i="13"/>
  <c r="M13" i="13"/>
  <c r="M6" i="13"/>
  <c r="M15" i="10"/>
  <c r="M14" i="10"/>
  <c r="M13" i="10"/>
  <c r="M12" i="10"/>
  <c r="M11" i="10"/>
  <c r="M10" i="10"/>
  <c r="M9" i="10"/>
  <c r="M8" i="10"/>
  <c r="M6" i="10"/>
  <c r="M42" i="9"/>
  <c r="M41" i="9"/>
  <c r="M40" i="9"/>
  <c r="M39" i="9"/>
  <c r="M38" i="9"/>
  <c r="M37" i="9"/>
  <c r="M36" i="9"/>
  <c r="M27" i="9"/>
  <c r="M26" i="9"/>
  <c r="M25" i="9"/>
  <c r="M24" i="9"/>
  <c r="M23" i="9"/>
  <c r="M22" i="9"/>
  <c r="M21" i="9"/>
  <c r="M20" i="9"/>
  <c r="L57" i="9"/>
  <c r="M53" i="9" s="1"/>
  <c r="M9" i="8"/>
  <c r="M8" i="8"/>
  <c r="M7" i="8"/>
  <c r="M6" i="8"/>
  <c r="M12" i="11"/>
  <c r="M11" i="11"/>
  <c r="M10" i="11"/>
  <c r="M9" i="11"/>
  <c r="M8" i="11"/>
  <c r="M7" i="11"/>
  <c r="K45" i="13"/>
  <c r="K46" i="13"/>
  <c r="K47" i="13"/>
  <c r="M99" i="13" l="1"/>
  <c r="M28" i="9"/>
  <c r="M98" i="13"/>
  <c r="M95" i="13"/>
  <c r="M94" i="13"/>
  <c r="M63" i="13"/>
  <c r="M65" i="13"/>
  <c r="M66" i="13"/>
  <c r="M67" i="13"/>
  <c r="M56" i="9"/>
  <c r="M54" i="9"/>
  <c r="M55" i="9"/>
  <c r="M52" i="9"/>
  <c r="M43" i="9"/>
  <c r="G8" i="11"/>
  <c r="M101" i="13" l="1"/>
  <c r="M96" i="13"/>
  <c r="M69" i="13"/>
  <c r="M57" i="9"/>
  <c r="C100" i="13"/>
  <c r="C99" i="13"/>
  <c r="C98" i="13"/>
  <c r="C95" i="13"/>
  <c r="C94" i="13"/>
  <c r="C93" i="13"/>
  <c r="C85" i="13"/>
  <c r="C84" i="13"/>
  <c r="C83" i="13"/>
  <c r="C82" i="13"/>
  <c r="C81" i="13"/>
  <c r="C80" i="13"/>
  <c r="C79" i="13"/>
  <c r="C78" i="13"/>
  <c r="C77" i="13"/>
  <c r="C76" i="13"/>
  <c r="C68" i="13"/>
  <c r="C67" i="13"/>
  <c r="C66" i="13"/>
  <c r="C65" i="13"/>
  <c r="C62" i="13"/>
  <c r="C61" i="13"/>
  <c r="C60" i="13"/>
  <c r="C59" i="13"/>
  <c r="C58" i="13"/>
  <c r="C46" i="13"/>
  <c r="C45" i="13"/>
  <c r="C47" i="13"/>
  <c r="C32" i="13"/>
  <c r="C31" i="13"/>
  <c r="C27" i="13"/>
  <c r="C26" i="13"/>
  <c r="C22" i="13"/>
  <c r="C21" i="13"/>
  <c r="C13" i="13"/>
  <c r="C6" i="13"/>
  <c r="J101" i="13"/>
  <c r="K100" i="13" s="1"/>
  <c r="J96" i="13"/>
  <c r="K95" i="13" s="1"/>
  <c r="K78" i="13"/>
  <c r="K79" i="13"/>
  <c r="K80" i="13"/>
  <c r="K81" i="13"/>
  <c r="K82" i="13"/>
  <c r="K83" i="13"/>
  <c r="K84" i="13"/>
  <c r="K85" i="13"/>
  <c r="K76" i="13"/>
  <c r="J69" i="13"/>
  <c r="K68" i="13" s="1"/>
  <c r="J63" i="13"/>
  <c r="K62" i="13" s="1"/>
  <c r="K61" i="13" l="1"/>
  <c r="K58" i="13"/>
  <c r="K59" i="13"/>
  <c r="K65" i="13"/>
  <c r="K93" i="13"/>
  <c r="K98" i="13"/>
  <c r="K66" i="13"/>
  <c r="K67" i="13"/>
  <c r="K94" i="13"/>
  <c r="K60" i="13"/>
  <c r="K99" i="13"/>
  <c r="K32" i="13"/>
  <c r="K31" i="13"/>
  <c r="K28" i="13"/>
  <c r="K27" i="13"/>
  <c r="K26" i="13"/>
  <c r="K22" i="13"/>
  <c r="K21" i="13"/>
  <c r="K13" i="13"/>
  <c r="K6" i="13"/>
  <c r="K101" i="13" l="1"/>
  <c r="K96" i="13"/>
  <c r="K63" i="13"/>
  <c r="K69" i="13"/>
  <c r="F92" i="2" l="1"/>
  <c r="K12" i="11"/>
  <c r="K11" i="11"/>
  <c r="K10" i="11"/>
  <c r="K9" i="11"/>
  <c r="K8" i="11"/>
  <c r="K7" i="11"/>
  <c r="K15" i="10"/>
  <c r="K14" i="10"/>
  <c r="K13" i="10"/>
  <c r="K12" i="10"/>
  <c r="K11" i="10"/>
  <c r="K10" i="10"/>
  <c r="K9" i="10"/>
  <c r="K8" i="10"/>
  <c r="K6" i="10"/>
  <c r="J57" i="9"/>
  <c r="K56" i="9" s="1"/>
  <c r="K42" i="9"/>
  <c r="K41" i="9"/>
  <c r="K40" i="9"/>
  <c r="K39" i="9"/>
  <c r="K38" i="9"/>
  <c r="K37" i="9"/>
  <c r="K36" i="9"/>
  <c r="J43" i="9"/>
  <c r="K27" i="9"/>
  <c r="K26" i="9"/>
  <c r="K25" i="9"/>
  <c r="K24" i="9"/>
  <c r="K23" i="9"/>
  <c r="K22" i="9"/>
  <c r="K21" i="9"/>
  <c r="K20" i="9"/>
  <c r="J28" i="9"/>
  <c r="I7" i="9"/>
  <c r="K12" i="9"/>
  <c r="K11" i="9"/>
  <c r="K10" i="9"/>
  <c r="K9" i="9"/>
  <c r="K8" i="9"/>
  <c r="K7" i="9"/>
  <c r="K6" i="9"/>
  <c r="K6" i="8"/>
  <c r="J15" i="7"/>
  <c r="K15" i="7" s="1"/>
  <c r="J10" i="7"/>
  <c r="K10" i="7" s="1"/>
  <c r="K14" i="7"/>
  <c r="K13" i="7"/>
  <c r="K12" i="7"/>
  <c r="K9" i="7"/>
  <c r="K8" i="7"/>
  <c r="K7" i="7"/>
  <c r="K20" i="6"/>
  <c r="K19" i="6"/>
  <c r="K21" i="6" s="1"/>
  <c r="K16" i="6"/>
  <c r="K15" i="6"/>
  <c r="J21" i="6"/>
  <c r="J17" i="6"/>
  <c r="J13" i="6"/>
  <c r="J9" i="6"/>
  <c r="K12" i="6"/>
  <c r="K11" i="6"/>
  <c r="K8" i="6"/>
  <c r="K7" i="6"/>
  <c r="K13" i="6" l="1"/>
  <c r="K43" i="9"/>
  <c r="K9" i="6"/>
  <c r="K54" i="9"/>
  <c r="K55" i="9"/>
  <c r="K52" i="9"/>
  <c r="K53" i="9"/>
  <c r="K28" i="9"/>
  <c r="K17" i="6"/>
  <c r="K5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Huynh</author>
  </authors>
  <commentList>
    <comment ref="M28" authorId="0" shapeId="0" xr:uid="{47C27B33-294F-4F8A-9E96-131AC14D4A01}">
      <text>
        <r>
          <rPr>
            <sz val="9"/>
            <color indexed="81"/>
            <rFont val="Tahoma"/>
            <family val="2"/>
          </rPr>
          <t>Some brokerages reported more than one primary line of business</t>
        </r>
        <r>
          <rPr>
            <b/>
            <sz val="9"/>
            <color indexed="81"/>
            <rFont val="Tahoma"/>
            <family val="2"/>
          </rPr>
          <t xml:space="preserve">
</t>
        </r>
      </text>
    </comment>
  </commentList>
</comments>
</file>

<file path=xl/sharedStrings.xml><?xml version="1.0" encoding="utf-8"?>
<sst xmlns="http://schemas.openxmlformats.org/spreadsheetml/2006/main" count="955" uniqueCount="275">
  <si>
    <t>Données de l’annexe</t>
  </si>
  <si>
    <t>Période de collecte des données : Période de déclaration de la DA de 2022 : du 24 janvier 2023 au 31 mars 2023 Les soumissions reçues après le 29 septembre 2023 sont exclues de cette déclaration.</t>
  </si>
  <si>
    <t>Détection des erreurs : Les modifications sont appliquées au niveau micro. Les données ont été soumises à des contrôles de qualité afin de détecter les erreurs qui semblent claires et évidentes ou très différentes des déclarations de l’année précédente.   </t>
  </si>
  <si>
    <t>Exactitude des données : Les données des DA ont été recueillies auprès de la majorité des maisons de courtage d’hypothèques et des administrateurs d’hypothèques titulaires de permis. Les entités ont déposé leur DA par voie électronique. Les données des DA peuvent faire l’objet d’erreurs humaines pendant la saisie.  </t>
  </si>
  <si>
    <t>Les totaux et les pourcentages ont été arrondis au nombre entier ou à la fraction le plus proche. Le total pourrait ne pas être égal à 100 $. </t>
  </si>
  <si>
    <t>Les renseignements figurant dans les DA font l’objet de contrôles de validation des données et à un suivi de l’ARSF auprès des maisons de courtage, le cas échéant. Pour valider les données globales recueillies dans les DA, une analyse comparative est effectuée par rapport à des sources de données externes, y compris des rapports accessibles au public provenant de sources telles que Teranet et la Société canadienne d’hypothèques et de logement (SCHL). </t>
  </si>
  <si>
    <t>Résumé des maisons de courtage d’hypothèques</t>
  </si>
  <si>
    <t>Résumé</t>
  </si>
  <si>
    <t>Nombre de maisons de courtage</t>
  </si>
  <si>
    <t>Nombre de courtiers</t>
  </si>
  <si>
    <t>Nombre de courtiers à temps plein</t>
  </si>
  <si>
    <t>Nombre d’agents</t>
  </si>
  <si>
    <t>Nombre d’agents à temps plein</t>
  </si>
  <si>
    <t>Nombre d’autres employés</t>
  </si>
  <si>
    <r>
      <rPr>
        <b/>
        <sz val="12"/>
        <color theme="1"/>
        <rFont val="Arial"/>
        <family val="2"/>
      </rPr>
      <t>Nombre total de toutes les hypothèques (réparties selon le type de propriété sous-jacente)</t>
    </r>
    <r>
      <rPr>
        <u/>
        <vertAlign val="superscript"/>
        <sz val="12"/>
        <color rgb="FF000AAA"/>
        <rFont val="Arial"/>
        <family val="2"/>
      </rPr>
      <t>1</t>
    </r>
  </si>
  <si>
    <t>Nombre total d’hypothèques selon la nature de la propriété sous-jacente</t>
  </si>
  <si>
    <t>Hypothèques résidentielles</t>
  </si>
  <si>
    <t>Hypothèques commerciales</t>
  </si>
  <si>
    <t>Autres hypothèques</t>
  </si>
  <si>
    <t>Nombre total d’hypothèques par rapport prêt/valeur</t>
  </si>
  <si>
    <t>Hypothèques conventionnelles</t>
  </si>
  <si>
    <t>Hypothèques assurées à rapport élevé</t>
  </si>
  <si>
    <t>Hypothèques non assurées à rapport élevé</t>
  </si>
  <si>
    <t>Nombre total d’hypothèques par position</t>
  </si>
  <si>
    <t>Première hypothèque</t>
  </si>
  <si>
    <t>Deuxième hypothèque</t>
  </si>
  <si>
    <t>Troisième hypothèque</t>
  </si>
  <si>
    <t>Quatrième et plus</t>
  </si>
  <si>
    <t>Nombre total d’hypothèques par type de prêt</t>
  </si>
  <si>
    <t>Nouveaux prêts</t>
  </si>
  <si>
    <t>Renouvellements</t>
  </si>
  <si>
    <t>Nombre total d’hypothèques par classification d’hypothèques secondaires</t>
  </si>
  <si>
    <t>Achat d’une première propriété</t>
  </si>
  <si>
    <t>Prêts hypothécaires inversés</t>
  </si>
  <si>
    <t>Prêts hypothécaires à risque</t>
  </si>
  <si>
    <t>Construction et aménagement</t>
  </si>
  <si>
    <t>Marge de crédit hypothécaire</t>
  </si>
  <si>
    <t>Hypothèques syndiquées admissibles</t>
  </si>
  <si>
    <t>Nouveau en 2018</t>
  </si>
  <si>
    <t>Hypothèques syndiquées non admissibles (HSNA)</t>
  </si>
  <si>
    <t>Prêts participatifs</t>
  </si>
  <si>
    <t>Nouveau en 2022</t>
  </si>
  <si>
    <r>
      <rPr>
        <b/>
        <sz val="12"/>
        <color rgb="FF000000"/>
        <rFont val="Arial"/>
        <family val="2"/>
      </rPr>
      <t>Valeur totale en dollars de toutes les hypothèques</t>
    </r>
    <r>
      <rPr>
        <u/>
        <vertAlign val="superscript"/>
        <sz val="12"/>
        <color rgb="FF000AAA"/>
        <rFont val="Arial"/>
        <family val="2"/>
      </rPr>
      <t>2</t>
    </r>
  </si>
  <si>
    <t>Valeur totale en dollars des hypothèques selon la nature de la propriété sous-jacente</t>
  </si>
  <si>
    <t>Valeur totale en dollars des hypothèques par rapport prêt/valeur</t>
  </si>
  <si>
    <t>Valeur totale en dollars des hypothèques par position</t>
  </si>
  <si>
    <t>Valeur totale en dollars des hypothèques par type de prêt</t>
  </si>
  <si>
    <t>Valeur totale en dollars des hypothèques par classification des hypothèques secondaires</t>
  </si>
  <si>
    <t>Nombre total d’hypothèques par type de prêteur</t>
  </si>
  <si>
    <t>Nombre total d’hypothèques financées par une banque</t>
  </si>
  <si>
    <t>Nombre total d’hypothèques financées par une caisse populaire</t>
  </si>
  <si>
    <t>Nombre total d’hypothèques financées par une compagnie d’assurance</t>
  </si>
  <si>
    <t>Nombre total d’hypothèques financées par une société de financement hypothécaire (SFH)</t>
  </si>
  <si>
    <t>Nouveau en 2019</t>
  </si>
  <si>
    <t>Nombre total d’hypothèques financées par une société de placement hypothécaire (SPH)</t>
  </si>
  <si>
    <t>Nombre total d’hypothèques financées par une entité de placement hypothécaire (EPH)</t>
  </si>
  <si>
    <t>Nouveau en 2021</t>
  </si>
  <si>
    <t>Nombre total d’hypothèques financées par un prêteur privé</t>
  </si>
  <si>
    <t>Nombre total d’hypothèques autofinancées</t>
  </si>
  <si>
    <t>Nombre total d’hypothèques financées par une société de fiducie</t>
  </si>
  <si>
    <t>Nombre total d’hypothèques financées par un autre moyen</t>
  </si>
  <si>
    <t>Nombre total de prêts hypothécaires financés par des hypothèques syndiquées admissibles</t>
  </si>
  <si>
    <t>Nombre total de prêts hypothécaires financés par des hypothèques syndiquées non admissibles</t>
  </si>
  <si>
    <t>Valeur totale en dollars des hypothèques par type de prêteur</t>
  </si>
  <si>
    <t>Valeur totale en dollars des hypothèques financées par une banque</t>
  </si>
  <si>
    <t>Valeur totale en dollars des hypothèques financées par une caisse populaire</t>
  </si>
  <si>
    <t>Valeur totale en dollars des hypothèques financées par une compagnie d’assurance</t>
  </si>
  <si>
    <t>Valeur totale en dollars des hypothèques financées par une société de financement hypothécaire (SFH)</t>
  </si>
  <si>
    <t>Valeur totale en dollars des hypothèques financées par une SPH</t>
  </si>
  <si>
    <t>Valeur totale en dollars des hypothèques financées par une EPH</t>
  </si>
  <si>
    <t>Valeur totale en dollars des hypothèques financées par un prêteur privé</t>
  </si>
  <si>
    <t>Valeur totale en dollars des hypothèques autofinancées</t>
  </si>
  <si>
    <t>Valeur totale en dollars des hypothèques financées par une société de fiducie d’assurance</t>
  </si>
  <si>
    <t>Valeur totale en dollars des hypothèques financées par un autre moyen</t>
  </si>
  <si>
    <t>Valeur totale en dollars des hypothèques financées par une hypothèque syndiquée admissible</t>
  </si>
  <si>
    <t>Valeur totale en dollars des prêts hypothécaires financés par des hypothèques syndiquées non admissibles</t>
  </si>
  <si>
    <t>Nombre de maisons de courtage ayant effectué des transactions de HSNA</t>
  </si>
  <si>
    <r>
      <rPr>
        <sz val="12"/>
        <color theme="1"/>
        <rFont val="Arial"/>
        <family val="2"/>
      </rPr>
      <t>Nombre total de transactions de HSNA</t>
    </r>
    <r>
      <rPr>
        <vertAlign val="superscript"/>
        <sz val="12"/>
        <color rgb="FF000000"/>
        <rFont val="Arial"/>
        <family val="2"/>
      </rPr>
      <t>†</t>
    </r>
  </si>
  <si>
    <r>
      <rPr>
        <sz val="12"/>
        <color theme="1"/>
        <rFont val="Arial"/>
        <family val="2"/>
      </rPr>
      <t>Valeur totale en dollars des transactions de HSNA</t>
    </r>
    <r>
      <rPr>
        <vertAlign val="superscript"/>
        <sz val="12"/>
        <color rgb="FF000000"/>
        <rFont val="Arial"/>
        <family val="2"/>
      </rPr>
      <t>†</t>
    </r>
  </si>
  <si>
    <t>Valeur totale en dollars des hypothèques, y compris les hypothèques syndiquées non admissibles</t>
  </si>
  <si>
    <r>
      <rPr>
        <vertAlign val="superscript"/>
        <sz val="10"/>
        <color rgb="FF000AAA"/>
        <rFont val="Arial"/>
        <family val="2"/>
      </rPr>
      <t>1</t>
    </r>
    <r>
      <rPr>
        <sz val="10"/>
        <color theme="1"/>
        <rFont val="Arial"/>
        <family val="2"/>
      </rPr>
      <t xml:space="preserve"> </t>
    </r>
    <r>
      <rPr>
        <sz val="10"/>
        <color rgb="FF000000"/>
        <rFont val="Arial"/>
        <family val="2"/>
      </rPr>
      <t>À l’exclusion des hypothèques syndiquées non admissibles (2017-2020)</t>
    </r>
  </si>
  <si>
    <r>
      <rPr>
        <vertAlign val="superscript"/>
        <sz val="10"/>
        <color rgb="FF000AAA"/>
        <rFont val="Arial"/>
        <family val="2"/>
      </rPr>
      <t>2</t>
    </r>
    <r>
      <rPr>
        <sz val="10"/>
        <color theme="1"/>
        <rFont val="Arial"/>
        <family val="2"/>
      </rPr>
      <t xml:space="preserve"> </t>
    </r>
    <r>
      <rPr>
        <sz val="10"/>
        <color rgb="FF000000"/>
        <rFont val="Arial"/>
        <family val="2"/>
      </rPr>
      <t>À l’exclusion des hypothèques syndiquées non admissibles (2017-2020)</t>
    </r>
  </si>
  <si>
    <r>
      <t>Remarque : La DA de 2017 demandait aux maisons de courtage de déclarer le volume et le montant en dollars des hypothèques syndiquées non admissibles séparément des autres transactions hypothécaires. La définition d’hypothèque syndiquée admissible utilisée pour la DA de 2017 était basée sur la définition proposée à cette époque. La définition a été révisée lorsque les modifications au Règlement de l’Ontario 188/08 Maisons de courtage : Normes d’exercice sont entrées en vigueur le 1</t>
    </r>
    <r>
      <rPr>
        <vertAlign val="superscript"/>
        <sz val="10"/>
        <rFont val="Calibri"/>
        <family val="2"/>
        <scheme val="minor"/>
      </rPr>
      <t>er</t>
    </r>
    <r>
      <rPr>
        <sz val="10"/>
        <rFont val="Calibri"/>
        <family val="2"/>
        <scheme val="minor"/>
      </rPr>
      <t> juillet 2018.</t>
    </r>
    <r>
      <rPr>
        <sz val="10"/>
        <rFont val="Calibri"/>
        <family val="2"/>
        <scheme val="minor"/>
      </rPr>
      <t xml:space="preserve"> </t>
    </r>
    <r>
      <rPr>
        <sz val="10"/>
        <rFont val="Calibri"/>
        <family val="2"/>
        <scheme val="minor"/>
      </rPr>
      <t>Une hypothèque syndiquée non admissible est une hypothèque syndiquée qui ne satisfait pas aux exigences d’une hypothèque syndiquée admissible.</t>
    </r>
  </si>
  <si>
    <t>Pertinence du permis de la maison de courtage d’hypothèques</t>
  </si>
  <si>
    <t>Nombre</t>
  </si>
  <si>
    <t>Pourcentage</t>
  </si>
  <si>
    <t xml:space="preserve">Nombre total de maisons de courtage d’hypothèques </t>
  </si>
  <si>
    <t>La maison de courtage d’hypothèques a signalé à un organisme de réglementation de toute juridiction canadienne la ou les plaintes déposées contre elle qui étaient fondées, en tout ou en partie, sur des allégations de fraude, de vol, de tromperie, de fausse représentation, de contrefaçon ou de comportement similaire.</t>
  </si>
  <si>
    <t>Supprimé en 2021</t>
  </si>
  <si>
    <t>La maison de courtage d’hypothèques (ou l’un de ses administrateurs, dirigeants ou associés)* a été condamnée à une amende ou une sanction a été imposée par un organisme canadien de réglementation des services autre que l’ARSF.</t>
  </si>
  <si>
    <t>La maison de courtage d’hypothèques (ou l’un de ses administrateurs, dirigeants ou associés)* avait des amendes/pénalités impayées dues à un organisme canadien de réglementation des services financiers autre que l’ARSF.</t>
  </si>
  <si>
    <t>La maison de courtage d’hypothèques (ou l’un de ses administrateurs, dirigeants ou associés)* a été condamnée à une amende ou des sanctions pécuniaires ont été imposées par un tribunal provincial ou fédéral.</t>
  </si>
  <si>
    <t>La maison de courtage d’hypothèques (ou l’un de ses administrateurs, dirigeants ou associés)* a fait l’objet d’une accusation portée en vertu de la loi dans une province ou un territoire canadien.</t>
  </si>
  <si>
    <t>La maison de courtage d’hypothèques (ou l’un de ses administrateurs, dirigeants ou associés)* détenait des permis d’autres organismes de réglementation ou organisations professionnelles qui ont été révoqués ou suspendus.</t>
  </si>
  <si>
    <t>Au cours de la période visée par la déclaration, la maison de courtage (ou l’un de ses administrateurs, dirigeants ou associés)* a-t-elle été nommée dans un procès (déclaration, demande reconventionnelle ou demande de tiers)?</t>
  </si>
  <si>
    <t>* Dans la DA de 2022, le libellé de la question a été révisé pour inclure les administrateurs, les dirigeants ou les associés</t>
  </si>
  <si>
    <t>Sociétés de placement hypothécaire (SPH)</t>
  </si>
  <si>
    <t>Maisons de courtage qui ont déclaré des transactions avec des SPH.</t>
  </si>
  <si>
    <t>Nombre total de transactions de SPH en pourcentage du total des transactions.</t>
  </si>
  <si>
    <t>Valeur totale en dollars des transactions de SPH en pourcentage de la valeur totale des hypothèques (en millions).</t>
  </si>
  <si>
    <t>Placements hypothécaires syndiqués non admissibles (PHSNA)</t>
  </si>
  <si>
    <t>Maisons de courtage qui ont déclaré des transactions de PHSNA.</t>
  </si>
  <si>
    <t>Nombre total de transactions de PHSNA en pourcentage du total des transactions.</t>
  </si>
  <si>
    <t>Valeur totale en dollars des transactions de PHSNA en pourcentage de la valeur totale des hypothèques (en millions).</t>
  </si>
  <si>
    <t>Valeur totale en dollars des transactions de PHSNA résidentielle en pourcentage de la valeur totale des hypothèques résidentielles (en millions).</t>
  </si>
  <si>
    <t>Question abandonnée en 2022</t>
  </si>
  <si>
    <t>Valeur totale en dollars des transactions de PHSNA commerciales en pourcentage de la valeur totale des hypothèques commerciales (en millions).</t>
  </si>
  <si>
    <t>Valeur totale en dollars des transactions d’autres PHSNA en pourcentage de la valeur totale des autres hypothèques (en millions).</t>
  </si>
  <si>
    <t xml:space="preserve">Types de prêteurs utilisés pour financer des hypothèques </t>
  </si>
  <si>
    <t>Type d’hypothèque</t>
  </si>
  <si>
    <t>Pourcentage du nombre total d’hypothèques</t>
  </si>
  <si>
    <t>Pourcentage de la valeur totale en dollars des hypothèques</t>
  </si>
  <si>
    <t>Banque</t>
  </si>
  <si>
    <t>Caisse populaire</t>
  </si>
  <si>
    <t>Compagnie d’assurance</t>
  </si>
  <si>
    <t>Société de financement hypothécaire</t>
  </si>
  <si>
    <t>Société de placement hypothécaire</t>
  </si>
  <si>
    <t>Entité de placement hypothécaire</t>
  </si>
  <si>
    <t>Prêteur privé</t>
  </si>
  <si>
    <r>
      <rPr>
        <sz val="12"/>
        <color theme="1"/>
        <rFont val="Arial"/>
        <family val="2"/>
      </rPr>
      <t>Hypothèque autofinancée</t>
    </r>
    <r>
      <rPr>
        <u/>
        <vertAlign val="superscript"/>
        <sz val="12"/>
        <color rgb="FF000AAA"/>
        <rFont val="Arial"/>
        <family val="2"/>
      </rPr>
      <t>1</t>
    </r>
    <r>
      <rPr>
        <sz val="12"/>
        <color rgb="FF000000"/>
        <rFont val="Arial"/>
        <family val="2"/>
      </rPr>
      <t xml:space="preserve"> </t>
    </r>
    <r>
      <rPr>
        <vertAlign val="superscript"/>
        <sz val="12"/>
        <color rgb="FF000000"/>
        <rFont val="Arial"/>
        <family val="2"/>
      </rPr>
      <t>2</t>
    </r>
    <r>
      <rPr>
        <vertAlign val="superscript"/>
        <sz val="12"/>
        <color rgb="FF000000"/>
        <rFont val="Arial"/>
        <family val="2"/>
      </rPr>
      <t xml:space="preserve"> </t>
    </r>
  </si>
  <si>
    <t>Société de fiducie</t>
  </si>
  <si>
    <t>Autre</t>
  </si>
  <si>
    <t>Hypothèque syndiquée admissible</t>
  </si>
  <si>
    <t>Hypothèque syndiquée non admissible</t>
  </si>
  <si>
    <t>Total</t>
  </si>
  <si>
    <t>-</t>
  </si>
  <si>
    <r>
      <rPr>
        <vertAlign val="superscript"/>
        <sz val="10"/>
        <color rgb="FF000AAA"/>
        <rFont val="Arial"/>
        <family val="2"/>
      </rPr>
      <t xml:space="preserve">[1] </t>
    </r>
    <r>
      <rPr>
        <sz val="10"/>
        <color rgb="FF000000"/>
        <rFont val="Arial"/>
        <family val="2"/>
      </rPr>
      <t>Aux fins de la DA (2017-2020), les hypothèques autofinancées sont celles qui sont financées par une maison de courtage, un courtier ou un agent en utilisant leurs fonds propres</t>
    </r>
    <r>
      <rPr>
        <sz val="10"/>
        <color theme="1"/>
        <rFont val="Arial"/>
        <family val="2"/>
      </rPr>
      <t>.</t>
    </r>
  </si>
  <si>
    <r>
      <rPr>
        <vertAlign val="superscript"/>
        <sz val="10"/>
        <color rgb="FF000AAA"/>
        <rFont val="Arial"/>
        <family val="2"/>
      </rPr>
      <t xml:space="preserve">[2] </t>
    </r>
    <r>
      <rPr>
        <sz val="10"/>
        <color rgb="FF000000"/>
        <rFont val="Arial"/>
        <family val="2"/>
      </rPr>
      <t>Aux fins de la DA (2021), les hypothèques autofinancées sont celles qui sont financées par une maison de courtage elle-même</t>
    </r>
    <r>
      <rPr>
        <sz val="10"/>
        <color theme="1"/>
        <rFont val="Arial"/>
        <family val="2"/>
      </rPr>
      <t>.</t>
    </r>
  </si>
  <si>
    <t>Rémunération</t>
  </si>
  <si>
    <t xml:space="preserve">Votre maison de courtage a-t-elle accepté des incitatifs non monétaires de la part des prêteurs?  </t>
  </si>
  <si>
    <t>Oui</t>
  </si>
  <si>
    <t>Non</t>
  </si>
  <si>
    <t>Maisons de courtage d’hypothèques qui offrent des incitatifs monétaires ou non monétaires.</t>
  </si>
  <si>
    <t>Maisons de courtage d’hypothèques qui ont des commissions conditionnelles (c’est-à-dire des primes pour volume) ou des accords de paiement avec des prêteurs.</t>
  </si>
  <si>
    <t>Maisons de courtage d’hypothèques qui ont des accords de compensation tripartites pour le paiement d’incitatifs autres que monétaires, entre la maison de courtage, ses courtiers ou agents et d’autres maisons de courtage d’hypothèques.</t>
  </si>
  <si>
    <t xml:space="preserve">Assurance erreurs et omissions (E&amp;O) </t>
  </si>
  <si>
    <t>Nombre total de maisons de courtage d’hypothèques</t>
  </si>
  <si>
    <t>Veuillez indiquer la limite de responsabilité en vertu de votre police E&amp;O actuelle (par événement).</t>
  </si>
  <si>
    <t>1,0 million de $</t>
  </si>
  <si>
    <t>Autres</t>
  </si>
  <si>
    <t>Veuillez indiquer la limite de responsabilité en vertu de votre police E&amp;O actuelle (par total annuel).</t>
  </si>
  <si>
    <t>2,0 millions de $</t>
  </si>
  <si>
    <t>Comptes en fiducie</t>
  </si>
  <si>
    <t>La maison de courtage d’hypothèques possède un ou plusieurs comptes en fiducie en vertu de la LMCHPHAH.</t>
  </si>
  <si>
    <t>La maison de courtage d’hypothèques a ouvert un compte en fiducie pendant la période visée par la déclaration.</t>
  </si>
  <si>
    <t>Pour les comptes en fiducie ouverts pendant la période visée par la déclaration, la maison de courtage d’hypothèques a obtenu le consentement écrit préalable du directeur général pour ouvrir un compte en fiducie conformément au Règl. de l’Ont. 188/08, par. 50 (2).</t>
  </si>
  <si>
    <t>Pour les maisons de courtage d’hypothèques qui ont des comptes en fiducie, la maison de courtage d’hypothèques a rapproché tous ses comptes en fiducie en vertu de la LMCHPHAH.</t>
  </si>
  <si>
    <t>Renseignements sur les maisons de courtage d’hypothèques</t>
  </si>
  <si>
    <t>La maison de courtage d’hypothèques a signalé une franchise.</t>
  </si>
  <si>
    <t>La maison de courtage d’hypothèques possédait également un permis (double) d’administrateur d’hypothèques.</t>
  </si>
  <si>
    <t>La maison de courtage d’hypothèques ou ses personnes ou entités apparentées sont membres de l’Association canadienne des courtiers de fonds mutuels (MFDA).</t>
  </si>
  <si>
    <t>La maison de courtage d’hypothèques ou ses personnes ou entités apparentées sont inscrites en tant que maison de courtage d’assurances en vertu des lois sur l’assurance dans n’importe quelle juridiction canadienne.</t>
  </si>
  <si>
    <t>La maison de courtage d’hypothèques ou ses personnes ou entités apparentées sont inscrites en tant que courtier ou conseiller en vertu des règlements sur les valeurs mobilières dans n’importe quelle juridiction canadienne.</t>
  </si>
  <si>
    <t>La maison de courtage d’hypothèques ou ses personnes ou entités apparentées sont inscrites en tant que maison de courtage immobilier en vertu de la Loi sur le courtage commercial et immobilier.</t>
  </si>
  <si>
    <t>La maison de courtage ou sa société affiliée détient un autre permis.</t>
  </si>
  <si>
    <t>Maisons de courtage inactives</t>
  </si>
  <si>
    <t xml:space="preserve">Nombre total de maisons de courtage inactives </t>
  </si>
  <si>
    <t>Principal secteur d’activité des maisons de courtage qui n’ont pas effectué de transactions, de négociations ou de prêts hypothécaires pendant l’année visée par la déclaration.</t>
  </si>
  <si>
    <t>Immobilier</t>
  </si>
  <si>
    <t>Services-conseils</t>
  </si>
  <si>
    <t>Administration d’hypothèques</t>
  </si>
  <si>
    <t>Services juridiques</t>
  </si>
  <si>
    <t>Références d’hypothèques</t>
  </si>
  <si>
    <t>Construction</t>
  </si>
  <si>
    <t>Comptabilité</t>
  </si>
  <si>
    <t>Emplacement des maisons de courtage d’hypothèques</t>
  </si>
  <si>
    <t>Emplacement du siège social de la maison de courtage au Canada au 31 décembre (de l’année visée par la déclaration).</t>
  </si>
  <si>
    <t>Alberta</t>
  </si>
  <si>
    <t>Colombie-Britannique</t>
  </si>
  <si>
    <t>Manitoba</t>
  </si>
  <si>
    <t>Nouveau-Brunswick</t>
  </si>
  <si>
    <t>Nouvelle-Écosse</t>
  </si>
  <si>
    <t>Ontario</t>
  </si>
  <si>
    <t>Québec</t>
  </si>
  <si>
    <t>Emplacement du siège social des maisons de courtage d’hypothèques par région de l’Ontario au 31 décembre (de l’année visée par la déclaration).</t>
  </si>
  <si>
    <t>Centre de l’Ontario (L)</t>
  </si>
  <si>
    <t>Abandonné en 2021</t>
  </si>
  <si>
    <t>Est de l’Ontario (K)</t>
  </si>
  <si>
    <t>Région métropolitaine de Toronto (M)</t>
  </si>
  <si>
    <t>Sud-Ouest de l’Ontario (N)</t>
  </si>
  <si>
    <t>Nord de l’Ontario (P)</t>
  </si>
  <si>
    <t>Nombre total de bureaux pour chaque région de l’Ontario au 31 décembre (de l’année visée par la déclaration).</t>
  </si>
  <si>
    <t>Surveillance des courtiers et des agents hypothécaires dans les maisons de courtage</t>
  </si>
  <si>
    <t>La maison de courtage d’hypothèques a révisé ses politiques et procédures pendant la période visée par la déclaration</t>
  </si>
  <si>
    <t>Mesures prises pour assurer une supervision adéquate, décrites dans les politiques et les procédures de la maison de courtage</t>
  </si>
  <si>
    <t>Superviseur ou gestionnaire sur place</t>
  </si>
  <si>
    <t>Politiques et procédures/meilleures pratiques</t>
  </si>
  <si>
    <t>Examen ou vérification des dossiers</t>
  </si>
  <si>
    <t>Réunions régulières (mensuelles, trimestrielles, etc.)</t>
  </si>
  <si>
    <t>Formation ou soutien (par téléphone/courriel/télécopieur/en ligne)</t>
  </si>
  <si>
    <t>Supervision à distance (p. ex. Zoom, systèmes en ligne Teams) [Formation/soutien en personne]</t>
  </si>
  <si>
    <t>Nouvelle question en 2018</t>
  </si>
  <si>
    <t>Évaluation du rendement des agents/courtiers individuels</t>
  </si>
  <si>
    <t>Résumé des administrateurs d’hypothèques</t>
  </si>
  <si>
    <t>2021 (en Ontario)</t>
  </si>
  <si>
    <t>2022 (en Ontario)</t>
  </si>
  <si>
    <t>Nombre d’administrateurs</t>
  </si>
  <si>
    <t>Nombre total de toutes les hypothèques administrées</t>
  </si>
  <si>
    <t>Valeur totale en dollars des hypothèques administrées</t>
  </si>
  <si>
    <t>Nombre total de toutes les hypothèques en souffrance</t>
  </si>
  <si>
    <t>Valeur totale en dollars des hypothèques en souffrance</t>
  </si>
  <si>
    <t>Nombre total de toutes les hypothèques en souffrance pour lesquelles une procédure de forclusion ou de pouvoir de vente a été lancée</t>
  </si>
  <si>
    <t>Valeur totale en dollars des hypothèques en souffrance lorsque la procédure de forclusion/pouvoir de vente a été lancée</t>
  </si>
  <si>
    <t>Renseignements sur les administrateurs d’hypothèques</t>
  </si>
  <si>
    <t>Nombre total d’administrateurs</t>
  </si>
  <si>
    <t>L’administrateur d’hypothèques a déposé les renseignements financiers conformément au Règl. de l’Ont. 193/08, art. 3.</t>
  </si>
  <si>
    <t>Fonds de roulement disponible</t>
  </si>
  <si>
    <t>L’administrateur d’hypothèques a maintenu le fonds de roulement disponible de 25 000 $ requis (ou un autre arrangement, approuvé par le directeur général) à tout moment de l’année.</t>
  </si>
  <si>
    <t xml:space="preserve">Nombre total d’administrateurs d’hypothèques </t>
  </si>
  <si>
    <t>L’administrateur avait-il un ou plusieurs comptes en fiducie en vertu de la LMCHPHAH?</t>
  </si>
  <si>
    <t>Administrateurs d’hypothèques qui ont ouvert un ou plusieurs comptes en fiducie pendant la période visée par la déclaration</t>
  </si>
  <si>
    <t>Pour les comptes en fiducie ouverts pendant la période visée par la déclaration, la maison de courtage d’hypothèques a obtenu le consentement écrit préalable du directeur général pour ouvrir un compte en fiducie conformément au Règl. de l’Ont. 189/08, par. 34 (2).</t>
  </si>
  <si>
    <t>Administrateurs ayant des comptes en fiducie</t>
  </si>
  <si>
    <t>Pour les administrateurs d’hypothèques qui ont des comptes en fiducie, l’administrateur a-t-il effectué le rapprochement de tous ses comptes en fiducie en vertu de la LMCHPHAH? </t>
  </si>
  <si>
    <t>Valeur totale en dollars des insuffisances</t>
  </si>
  <si>
    <t xml:space="preserve">Administrateurs ayant des comptes en fiducie </t>
  </si>
  <si>
    <t>Y avait-il une insuffisance, à un moment quelconque, dans l’un des comptes en fiducie au titre de la LMCHPHAH?</t>
  </si>
  <si>
    <t>Détails/informations sur le portefeuille</t>
  </si>
  <si>
    <r>
      <rPr>
        <sz val="12"/>
        <color theme="1"/>
        <rFont val="Arial"/>
        <family val="2"/>
      </rPr>
      <t>L’administrateur d’hypothèques a exploité une SPH pendant la période visée par la déclaration.</t>
    </r>
    <r>
      <rPr>
        <vertAlign val="superscript"/>
        <sz val="12"/>
        <color rgb="FF000000"/>
        <rFont val="Arial"/>
        <family val="2"/>
      </rPr>
      <t>NB1</t>
    </r>
  </si>
  <si>
    <t>L’administrateur d’hypothèques administre les hypothèques privées.</t>
  </si>
  <si>
    <r>
      <rPr>
        <sz val="12"/>
        <color theme="1"/>
        <rFont val="Arial"/>
        <family val="2"/>
      </rPr>
      <t>L’administrateur d’hypothèques administre les hypothèques syndiquées non admissibles.</t>
    </r>
    <r>
      <rPr>
        <vertAlign val="superscript"/>
        <sz val="12"/>
        <color rgb="FF000000"/>
        <rFont val="Arial"/>
        <family val="2"/>
      </rPr>
      <t>NB2</t>
    </r>
  </si>
  <si>
    <t>NB1 : En 2017, la question relative au nombre a été révisée ainsi : « L’administrateur d’hypothèques a-t-il exploité une SPH pendant la période visée par la déclaration? »</t>
  </si>
  <si>
    <t>NB2 : En 2017, le nombre n’inclut pas les administrateurs d’hypothèques qui ont signalé des hypothèques syndiquées admissibles.</t>
  </si>
  <si>
    <t>Emplacement des bureaux des administrateurs d’hypothèques</t>
  </si>
  <si>
    <t>Emplacement du siège social de l’administrateur au Canada au 31 décembre.</t>
  </si>
  <si>
    <t>Nombre de bureaux pour chaque région de l’Ontario au 31 décembre.</t>
  </si>
  <si>
    <t>Centre de l’Ontario (L/M)*</t>
  </si>
  <si>
    <t>Nombre total de bureaux en Ontario</t>
  </si>
  <si>
    <t>Pertinence du permis</t>
  </si>
  <si>
    <t>L’administrateur d’hypothèques a signalé toute réclamation E&amp;O faite contre lui pendant la période visée par la déclaration dans n’importe quelle juridiction canadienne.</t>
  </si>
  <si>
    <t>L’administrateur d’hypothèques a signalé toute réclamation E&amp;O faite contre lui et payée par son assureur d’E&amp;O ou la société de cautionnement dans n’importe quelle juridiction canadienne.</t>
  </si>
  <si>
    <t>Question abandonnée en 2019</t>
  </si>
  <si>
    <t>L’administrateur d’hypothèques a signalé à un organisme de réglementation de toute juridiction canadienne la ou les plaintes déposées contre lui qui étaient fondées, en tout ou en partie, sur des allégations de fraude, de vol, de tromperie, de fausse représentation, de contrefaçon ou de comportement similaire.</t>
  </si>
  <si>
    <t>L’administrateur d’hypothèques a été condamné à une amende ou une sanction a été imposée par un organisme canadien de réglementation des services autre que l’ARSF.</t>
  </si>
  <si>
    <t>L’administrateur d’hypothèques avait des amendes/pénalités impayées dues à un autre organisme canadien de réglementation des services financiers, autre que l’ARSF.</t>
  </si>
  <si>
    <t>L’administrateur d’hypothèques a fait l’objet d’une accusation portée en vertu de la loi dans une province ou un territoire canadien.</t>
  </si>
  <si>
    <t>Au cours de la période visée par la déclaration, l’administrateur a-t-il été condamné à une amende par un tribunal provincial ou fédéral?</t>
  </si>
  <si>
    <t>L’administrateur d’hypothèques s’est vu retirer ou suspendre le(s) permis délivré(s) par un autre organisme de réglementation ou une autre organisation professionnelle.</t>
  </si>
  <si>
    <t>L’administrateur d’hypothèques a mené d’autres activités à partir de ses locaux.</t>
  </si>
  <si>
    <t>Au cours de la période visée par la déclaration, l’administrateur a-t-il été nommé dans un procès (déclaration, demande reconventionnelle ou demande de tiers)?</t>
  </si>
  <si>
    <t>Assurance erreurs et omissions (E&amp;O)</t>
  </si>
  <si>
    <t>2017</t>
  </si>
  <si>
    <t>2018</t>
  </si>
  <si>
    <t>2019</t>
  </si>
  <si>
    <t>2020</t>
  </si>
  <si>
    <t>2021</t>
  </si>
  <si>
    <t>2022</t>
  </si>
  <si>
    <t>Cette feuille de calcul montre les Données de l'annexe pour les feuilles de calcul suivantes.</t>
  </si>
  <si>
    <t>Cette feuille de calcul montre les Résumé des maisons de courtage d’hypothèques des années 2017 à 2022.</t>
  </si>
  <si>
    <t>Cette feuille de calcul montre les Sociétés de placement hypothécaire (SPH) et Placements hypothécaires syndiqués non admissibles (PHSNA) des années 2017 à 2022.</t>
  </si>
  <si>
    <t>Cette feuille de calcul montre les Types de prêteurs utilisés pour financer des hypothèques des années 2017 à 2022.</t>
  </si>
  <si>
    <t>Cette feuille de calcul montre les Assurance erreurs et omissions (E&amp;O) des années 2017 à 2022.</t>
  </si>
  <si>
    <t>Cette feuille de calcul montre les Comptes en fiducie des années 2017 à 2022.</t>
  </si>
  <si>
    <t>Cette feuille de calcul montre les Renseignements sur les maisons de courtage d’hypothèques des années 2017 à 2022.</t>
  </si>
  <si>
    <t>Cette feuille de calcul montre les Surveillance des courtiers et des agents hypothécaires dans les maisons de courtage des années 2017 à 2022.</t>
  </si>
  <si>
    <t>Cette feuille de calcul montre les Résumé des administrateurs d’hypothèques des années 2017 à 2022.</t>
  </si>
  <si>
    <t>Cette feuille de calcul montre les Renseignements sur les administrateurs d’hypothèques, Fonds de roulement disponible, Comptes en fiducie, Détails/informations sur le portefeuille, Emplacement des bureaux des administrateurs d’hypothèques, Pertinence du permis, et Assurance erreurs et omissions (E&amp;O) des années 2017 à 2022.</t>
  </si>
  <si>
    <t>2017(2)</t>
  </si>
  <si>
    <t>2018(2)</t>
  </si>
  <si>
    <t>2019(2)</t>
  </si>
  <si>
    <t>2020(2)</t>
  </si>
  <si>
    <t>2021(2)</t>
  </si>
  <si>
    <t>2022(2)</t>
  </si>
  <si>
    <t>2021(3)</t>
  </si>
  <si>
    <t>2017(3)</t>
  </si>
  <si>
    <t>2018(3)</t>
  </si>
  <si>
    <t>2019(3)</t>
  </si>
  <si>
    <t>2020(3)</t>
  </si>
  <si>
    <t>2022(3)</t>
  </si>
  <si>
    <t>Cette feuille de calcul montre les Rémunération des années 2017 à 2023.</t>
  </si>
  <si>
    <t>2022(4)</t>
  </si>
  <si>
    <t>Blanc</t>
  </si>
  <si>
    <t xml:space="preserve">Fin de la feuille de travail </t>
  </si>
  <si>
    <t>Fin du tableau</t>
  </si>
  <si>
    <t>Fin du livre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</si>
</sst>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quot;$&quot;#,##0_);[Red]\(&quot;$&quot;#,##0\)"/>
    <numFmt numFmtId="165" formatCode="_(&quot;$&quot;* #,##0.00_);_(&quot;$&quot;* \(#,##0.00\);_(&quot;$&quot;* &quot;-&quot;??_);_(@_)"/>
    <numFmt numFmtId="166" formatCode="&quot;$&quot;#,##0"/>
    <numFmt numFmtId="167" formatCode="0.0%"/>
    <numFmt numFmtId="168" formatCode="&quot;$&quot;#,##0.00"/>
    <numFmt numFmtId="169" formatCode="&quot;$&quot;#,##0.0,,,&quot;B&quot;;\(&quot;$&quot;#,##0.0,,,&quot;B&quot;\)"/>
    <numFmt numFmtId="170" formatCode="&quot;$&quot;#,##0,,;\(&quot;$&quot;#,##0,,\)"/>
    <numFmt numFmtId="171" formatCode="&quot;$&quot;#,##0_);[Red]\(\-&quot;$&quot;#,##0\)"/>
  </numFmts>
  <fonts count="40" x14ac:knownFonts="1">
    <font>
      <sz val="11"/>
      <color theme="1"/>
      <name val="Calibri"/>
      <family val="2"/>
      <scheme val="minor"/>
    </font>
    <font>
      <sz val="11"/>
      <color theme="1"/>
      <name val="Calibri"/>
      <family val="2"/>
      <scheme val="minor"/>
    </font>
    <font>
      <u/>
      <sz val="10"/>
      <color rgb="FF008080"/>
      <name val="Calibri"/>
      <family val="2"/>
      <scheme val="minor"/>
    </font>
    <font>
      <sz val="10"/>
      <color theme="1"/>
      <name val="Calibri"/>
      <family val="2"/>
      <scheme val="minor"/>
    </font>
    <font>
      <u/>
      <sz val="11"/>
      <color theme="10"/>
      <name val="Calibri"/>
      <family val="2"/>
      <scheme val="minor"/>
    </font>
    <font>
      <sz val="10"/>
      <name val="Calibri"/>
      <family val="2"/>
      <scheme val="minor"/>
    </font>
    <font>
      <u/>
      <sz val="10"/>
      <name val="Calibri"/>
      <family val="2"/>
      <scheme val="minor"/>
    </font>
    <font>
      <sz val="11"/>
      <name val="Calibri"/>
      <family val="2"/>
      <scheme val="minor"/>
    </font>
    <font>
      <u/>
      <sz val="10"/>
      <color theme="10"/>
      <name val="Calibri"/>
      <family val="2"/>
      <scheme val="minor"/>
    </font>
    <font>
      <sz val="12"/>
      <color theme="1"/>
      <name val="Arial"/>
      <family val="2"/>
    </font>
    <font>
      <sz val="12"/>
      <color rgb="FF000000"/>
      <name val="Arial"/>
      <family val="2"/>
    </font>
    <font>
      <sz val="10"/>
      <name val="Arial"/>
      <family val="2"/>
    </font>
    <font>
      <sz val="10"/>
      <color rgb="FF0563C1"/>
      <name val="Arial"/>
      <family val="2"/>
    </font>
    <font>
      <b/>
      <sz val="12"/>
      <name val="Arial"/>
      <family val="2"/>
    </font>
    <font>
      <sz val="12"/>
      <name val="Arial"/>
      <family val="2"/>
    </font>
    <font>
      <b/>
      <sz val="14"/>
      <color theme="1"/>
      <name val="Arial"/>
      <family val="2"/>
    </font>
    <font>
      <b/>
      <sz val="12"/>
      <color theme="0"/>
      <name val="Arial"/>
      <family val="2"/>
    </font>
    <font>
      <vertAlign val="superscript"/>
      <sz val="10"/>
      <color rgb="FF000AAA"/>
      <name val="Arial"/>
      <family val="2"/>
    </font>
    <font>
      <u/>
      <vertAlign val="superscript"/>
      <sz val="12"/>
      <color rgb="FF000AAA"/>
      <name val="Arial"/>
      <family val="2"/>
    </font>
    <font>
      <b/>
      <sz val="12"/>
      <color rgb="FF000000"/>
      <name val="Arial"/>
      <family val="2"/>
    </font>
    <font>
      <b/>
      <sz val="14"/>
      <name val="Arial"/>
      <family val="2"/>
    </font>
    <font>
      <b/>
      <sz val="9"/>
      <color indexed="81"/>
      <name val="Tahoma"/>
      <family val="2"/>
    </font>
    <font>
      <sz val="12"/>
      <color rgb="FFFF0000"/>
      <name val="Arial"/>
      <family val="2"/>
    </font>
    <font>
      <sz val="11"/>
      <name val="Arial"/>
      <family val="2"/>
    </font>
    <font>
      <b/>
      <sz val="12"/>
      <color rgb="FFFFFFFF"/>
      <name val="Arial"/>
      <family val="2"/>
    </font>
    <font>
      <sz val="12"/>
      <color rgb="FF7030A0"/>
      <name val="Arial"/>
      <family val="2"/>
    </font>
    <font>
      <b/>
      <sz val="12"/>
      <color rgb="FF7030A0"/>
      <name val="Arial"/>
      <family val="2"/>
    </font>
    <font>
      <sz val="9"/>
      <color indexed="81"/>
      <name val="Tahoma"/>
      <family val="2"/>
    </font>
    <font>
      <b/>
      <sz val="10"/>
      <name val="Calibri"/>
      <family val="2"/>
      <scheme val="minor"/>
    </font>
    <font>
      <b/>
      <sz val="12"/>
      <color theme="1"/>
      <name val="Arial"/>
      <family val="2"/>
    </font>
    <font>
      <vertAlign val="superscript"/>
      <sz val="12"/>
      <color rgb="FF000000"/>
      <name val="Arial"/>
      <family val="2"/>
    </font>
    <font>
      <sz val="10"/>
      <color theme="1"/>
      <name val="Arial"/>
      <family val="2"/>
    </font>
    <font>
      <sz val="10"/>
      <color rgb="FF000000"/>
      <name val="Arial"/>
      <family val="2"/>
    </font>
    <font>
      <vertAlign val="superscript"/>
      <sz val="10"/>
      <name val="Calibri"/>
      <family val="2"/>
      <scheme val="minor"/>
    </font>
    <font>
      <sz val="11"/>
      <color theme="0"/>
      <name val="Calibri"/>
      <family val="2"/>
      <scheme val="minor"/>
    </font>
    <font>
      <sz val="12"/>
      <color theme="0"/>
      <name val="Arial"/>
      <family val="2"/>
    </font>
    <font>
      <sz val="10"/>
      <color theme="0"/>
      <name val="Calibri"/>
      <family val="2"/>
      <scheme val="minor"/>
    </font>
    <font>
      <b/>
      <sz val="12"/>
      <color rgb="FF097F9E"/>
      <name val="Arial"/>
      <family val="2"/>
    </font>
    <font>
      <b/>
      <sz val="12"/>
      <color rgb="FFD6E8E5"/>
      <name val="Arial"/>
      <family val="2"/>
    </font>
    <font>
      <sz val="12"/>
      <color rgb="FF097F9E"/>
      <name val="Arial"/>
      <family val="2"/>
    </font>
  </fonts>
  <fills count="12">
    <fill>
      <patternFill patternType="none"/>
    </fill>
    <fill>
      <patternFill patternType="gray125"/>
    </fill>
    <fill>
      <patternFill patternType="solid">
        <fgColor rgb="FFFAEFCD"/>
        <bgColor indexed="64"/>
      </patternFill>
    </fill>
    <fill>
      <patternFill patternType="solid">
        <fgColor theme="0"/>
        <bgColor indexed="64"/>
      </patternFill>
    </fill>
    <fill>
      <patternFill patternType="solid">
        <fgColor rgb="FFF0F0F0"/>
        <bgColor indexed="64"/>
      </patternFill>
    </fill>
    <fill>
      <patternFill patternType="solid">
        <fgColor rgb="FFD6E8E5"/>
        <bgColor indexed="64"/>
      </patternFill>
    </fill>
    <fill>
      <patternFill patternType="solid">
        <fgColor rgb="FFE8F1F0"/>
        <bgColor indexed="64"/>
      </patternFill>
    </fill>
    <fill>
      <patternFill patternType="solid">
        <fgColor rgb="FF097F9E"/>
        <bgColor indexed="64"/>
      </patternFill>
    </fill>
    <fill>
      <patternFill patternType="solid">
        <fgColor rgb="FFFFDB6C"/>
        <bgColor indexed="64"/>
      </patternFill>
    </fill>
    <fill>
      <patternFill patternType="solid">
        <fgColor rgb="FF000066"/>
        <bgColor indexed="64"/>
      </patternFill>
    </fill>
    <fill>
      <patternFill patternType="solid">
        <fgColor theme="2"/>
        <bgColor indexed="64"/>
      </patternFill>
    </fill>
    <fill>
      <patternFill patternType="solid">
        <fgColor theme="0" tint="-4.9989318521683403E-2"/>
        <bgColor indexed="64"/>
      </patternFill>
    </fill>
  </fills>
  <borders count="36">
    <border>
      <left/>
      <right/>
      <top/>
      <bottom/>
      <diagonal/>
    </border>
    <border>
      <left style="thin">
        <color indexed="64"/>
      </left>
      <right/>
      <top style="thin">
        <color indexed="64"/>
      </top>
      <bottom/>
      <diagonal/>
    </border>
    <border>
      <left/>
      <right/>
      <top/>
      <bottom style="thin">
        <color theme="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right style="thin">
        <color theme="0"/>
      </right>
      <top style="thin">
        <color indexed="64"/>
      </top>
      <bottom/>
      <diagonal/>
    </border>
    <border>
      <left/>
      <right style="thin">
        <color rgb="FFF0F0F0"/>
      </right>
      <top/>
      <bottom/>
      <diagonal/>
    </border>
    <border>
      <left style="thin">
        <color rgb="FFF0F0F0"/>
      </left>
      <right/>
      <top/>
      <bottom/>
      <diagonal/>
    </border>
    <border>
      <left style="thin">
        <color rgb="FFF0F0F0"/>
      </left>
      <right style="thin">
        <color rgb="FFF0F0F0"/>
      </right>
      <top/>
      <bottom/>
      <diagonal/>
    </border>
    <border>
      <left style="thin">
        <color rgb="FFF0F0F0"/>
      </left>
      <right style="thin">
        <color indexed="64"/>
      </right>
      <top/>
      <bottom/>
      <diagonal/>
    </border>
    <border>
      <left style="thin">
        <color rgb="FFFFFFFF"/>
      </left>
      <right/>
      <top/>
      <bottom/>
      <diagonal/>
    </border>
    <border>
      <left style="thin">
        <color rgb="FFFFFFFF"/>
      </left>
      <right style="thin">
        <color rgb="FFFFFFFF"/>
      </right>
      <top/>
      <bottom/>
      <diagonal/>
    </border>
    <border>
      <left/>
      <right style="thin">
        <color rgb="FFFFFFFF"/>
      </right>
      <top/>
      <bottom/>
      <diagonal/>
    </border>
    <border>
      <left/>
      <right style="thin">
        <color indexed="64"/>
      </right>
      <top/>
      <bottom style="thin">
        <color indexed="64"/>
      </bottom>
      <diagonal/>
    </border>
    <border>
      <left style="thin">
        <color rgb="FFF0F0F0"/>
      </left>
      <right/>
      <top style="thin">
        <color rgb="FFF0F0F0"/>
      </top>
      <bottom/>
      <diagonal/>
    </border>
    <border>
      <left/>
      <right style="thin">
        <color indexed="64"/>
      </right>
      <top style="thin">
        <color theme="0"/>
      </top>
      <bottom/>
      <diagonal/>
    </border>
    <border>
      <left/>
      <right/>
      <top style="thin">
        <color theme="0"/>
      </top>
      <bottom/>
      <diagonal/>
    </border>
    <border>
      <left/>
      <right style="thin">
        <color indexed="64"/>
      </right>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rgb="FFF0F0F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rgb="FFF0F0F0"/>
      </right>
      <top style="thin">
        <color theme="0"/>
      </top>
      <bottom style="thin">
        <color theme="0"/>
      </bottom>
      <diagonal/>
    </border>
    <border>
      <left style="thin">
        <color rgb="FFF0F0F0"/>
      </left>
      <right/>
      <top/>
      <bottom style="thin">
        <color rgb="FFF0F0F0"/>
      </bottom>
      <diagonal/>
    </border>
    <border>
      <left style="thin">
        <color rgb="FFF0F0F0"/>
      </left>
      <right/>
      <top style="thin">
        <color indexed="64"/>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31">
    <xf numFmtId="0" fontId="0" fillId="0" borderId="0" xfId="0"/>
    <xf numFmtId="0" fontId="3" fillId="0" borderId="0" xfId="0" applyFont="1"/>
    <xf numFmtId="0" fontId="8" fillId="0" borderId="0" xfId="3" applyFont="1" applyAlignment="1">
      <alignment vertical="center"/>
    </xf>
    <xf numFmtId="0" fontId="5" fillId="0" borderId="0" xfId="0" applyFont="1" applyAlignment="1">
      <alignment horizontal="right"/>
    </xf>
    <xf numFmtId="0" fontId="5" fillId="0" borderId="0" xfId="0" applyFont="1" applyAlignment="1">
      <alignment horizontal="left"/>
    </xf>
    <xf numFmtId="0" fontId="2" fillId="0" borderId="0" xfId="0" applyFont="1" applyAlignment="1">
      <alignment vertical="center"/>
    </xf>
    <xf numFmtId="0" fontId="5" fillId="0" borderId="0" xfId="0" applyFont="1"/>
    <xf numFmtId="0" fontId="6" fillId="0" borderId="0" xfId="3" applyFont="1" applyFill="1" applyAlignment="1">
      <alignment vertical="center"/>
    </xf>
    <xf numFmtId="0" fontId="0" fillId="0" borderId="2" xfId="0" applyBorder="1"/>
    <xf numFmtId="0" fontId="7" fillId="0" borderId="0" xfId="0" applyFont="1"/>
    <xf numFmtId="0" fontId="9" fillId="0" borderId="0" xfId="0" applyFont="1"/>
    <xf numFmtId="0" fontId="9" fillId="0" borderId="0" xfId="0" applyFont="1" applyAlignment="1">
      <alignment horizontal="left" vertical="top" wrapText="1"/>
    </xf>
    <xf numFmtId="0" fontId="13" fillId="6" borderId="11"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14" fillId="0" borderId="0" xfId="0" applyFont="1" applyAlignment="1">
      <alignment vertical="center"/>
    </xf>
    <xf numFmtId="9" fontId="14" fillId="0" borderId="0" xfId="0" applyNumberFormat="1" applyFont="1" applyAlignment="1">
      <alignment vertical="center"/>
    </xf>
    <xf numFmtId="9" fontId="14" fillId="4" borderId="0" xfId="0" applyNumberFormat="1" applyFont="1" applyFill="1" applyAlignment="1">
      <alignment vertical="center"/>
    </xf>
    <xf numFmtId="0" fontId="14" fillId="0" borderId="15" xfId="0" applyFont="1" applyBorder="1" applyAlignment="1">
      <alignment vertical="center"/>
    </xf>
    <xf numFmtId="9" fontId="14" fillId="0" borderId="15" xfId="0" applyNumberFormat="1" applyFont="1" applyBorder="1" applyAlignment="1">
      <alignment vertical="center"/>
    </xf>
    <xf numFmtId="9" fontId="14" fillId="0" borderId="15" xfId="0" applyNumberFormat="1" applyFont="1" applyBorder="1" applyAlignment="1">
      <alignment vertical="center" wrapText="1"/>
    </xf>
    <xf numFmtId="9" fontId="14" fillId="0" borderId="16" xfId="0" applyNumberFormat="1" applyFont="1" applyBorder="1" applyAlignment="1">
      <alignment vertical="center" wrapText="1"/>
    </xf>
    <xf numFmtId="0" fontId="14" fillId="0" borderId="16" xfId="0" applyFont="1" applyBorder="1" applyAlignment="1">
      <alignment vertical="center"/>
    </xf>
    <xf numFmtId="9" fontId="14" fillId="0" borderId="16" xfId="0" applyNumberFormat="1" applyFont="1" applyBorder="1" applyAlignment="1">
      <alignment vertical="center"/>
    </xf>
    <xf numFmtId="9" fontId="14" fillId="4" borderId="18" xfId="0" applyNumberFormat="1" applyFont="1" applyFill="1" applyBorder="1" applyAlignment="1">
      <alignment vertical="center" wrapText="1"/>
    </xf>
    <xf numFmtId="0" fontId="14" fillId="4" borderId="18" xfId="0" applyFont="1" applyFill="1" applyBorder="1" applyAlignment="1">
      <alignment vertical="center"/>
    </xf>
    <xf numFmtId="9" fontId="14" fillId="4" borderId="18" xfId="0" applyNumberFormat="1" applyFont="1" applyFill="1" applyBorder="1" applyAlignment="1">
      <alignment vertical="center"/>
    </xf>
    <xf numFmtId="0" fontId="14" fillId="4" borderId="19" xfId="0" applyFont="1" applyFill="1" applyBorder="1" applyAlignment="1">
      <alignment vertical="center"/>
    </xf>
    <xf numFmtId="9" fontId="14" fillId="4" borderId="19" xfId="0" applyNumberFormat="1" applyFont="1" applyFill="1" applyBorder="1" applyAlignment="1">
      <alignment vertical="center"/>
    </xf>
    <xf numFmtId="9" fontId="14" fillId="4" borderId="19" xfId="0" applyNumberFormat="1" applyFont="1" applyFill="1" applyBorder="1" applyAlignment="1">
      <alignment vertical="center" wrapText="1"/>
    </xf>
    <xf numFmtId="9" fontId="10" fillId="4" borderId="0" xfId="0" applyNumberFormat="1" applyFont="1" applyFill="1" applyAlignment="1">
      <alignment horizontal="right" vertical="center"/>
    </xf>
    <xf numFmtId="0" fontId="13" fillId="5" borderId="12" xfId="0" applyFont="1" applyFill="1" applyBorder="1" applyAlignment="1">
      <alignment horizontal="center" vertical="center"/>
    </xf>
    <xf numFmtId="9" fontId="10" fillId="4" borderId="9" xfId="0" applyNumberFormat="1" applyFont="1" applyFill="1" applyBorder="1" applyAlignment="1">
      <alignment vertical="center"/>
    </xf>
    <xf numFmtId="0" fontId="14" fillId="0" borderId="0" xfId="0" applyFont="1" applyAlignment="1">
      <alignment vertical="center" wrapText="1"/>
    </xf>
    <xf numFmtId="9" fontId="14" fillId="0" borderId="0" xfId="0" applyNumberFormat="1" applyFont="1" applyAlignment="1">
      <alignment vertical="center" wrapText="1"/>
    </xf>
    <xf numFmtId="0" fontId="14" fillId="4" borderId="9" xfId="0" applyFont="1" applyFill="1" applyBorder="1" applyAlignment="1">
      <alignment vertical="center"/>
    </xf>
    <xf numFmtId="0" fontId="13" fillId="5" borderId="0" xfId="0" applyFont="1" applyFill="1" applyAlignment="1">
      <alignment horizontal="center" vertical="center" wrapText="1"/>
    </xf>
    <xf numFmtId="0" fontId="13" fillId="5" borderId="9" xfId="0" applyFont="1" applyFill="1" applyBorder="1" applyAlignment="1">
      <alignment horizontal="center" vertical="center" wrapText="1"/>
    </xf>
    <xf numFmtId="0" fontId="13" fillId="5" borderId="9" xfId="0" applyFont="1" applyFill="1" applyBorder="1" applyAlignment="1">
      <alignment horizontal="center" vertical="center"/>
    </xf>
    <xf numFmtId="0" fontId="10" fillId="0" borderId="15" xfId="0" applyFont="1" applyBorder="1" applyAlignment="1">
      <alignment horizontal="right" vertical="center" wrapText="1"/>
    </xf>
    <xf numFmtId="9" fontId="10" fillId="0" borderId="15" xfId="0" applyNumberFormat="1" applyFont="1" applyBorder="1" applyAlignment="1">
      <alignment horizontal="right" vertical="center"/>
    </xf>
    <xf numFmtId="9" fontId="10" fillId="4" borderId="9" xfId="0" applyNumberFormat="1" applyFont="1" applyFill="1" applyBorder="1" applyAlignment="1">
      <alignment horizontal="right" vertical="center"/>
    </xf>
    <xf numFmtId="9" fontId="10" fillId="0" borderId="15" xfId="0" applyNumberFormat="1" applyFont="1" applyBorder="1" applyAlignment="1">
      <alignment vertical="center"/>
    </xf>
    <xf numFmtId="9" fontId="10" fillId="0" borderId="16" xfId="0" applyNumberFormat="1" applyFont="1" applyBorder="1" applyAlignment="1">
      <alignment vertical="center"/>
    </xf>
    <xf numFmtId="0" fontId="14" fillId="0" borderId="0" xfId="0" applyFont="1" applyAlignment="1">
      <alignment horizontal="right" vertical="center" wrapText="1"/>
    </xf>
    <xf numFmtId="9" fontId="14" fillId="0" borderId="0" xfId="0" applyNumberFormat="1" applyFont="1" applyAlignment="1">
      <alignment horizontal="right" vertical="center"/>
    </xf>
    <xf numFmtId="9" fontId="14" fillId="0" borderId="5" xfId="0" applyNumberFormat="1" applyFont="1" applyBorder="1" applyAlignment="1">
      <alignment horizontal="right" vertical="center"/>
    </xf>
    <xf numFmtId="9" fontId="14" fillId="0" borderId="5" xfId="0" applyNumberFormat="1" applyFont="1" applyBorder="1" applyAlignment="1">
      <alignment horizontal="right" vertical="center" wrapText="1"/>
    </xf>
    <xf numFmtId="0" fontId="13" fillId="5" borderId="0" xfId="0" applyFont="1" applyFill="1" applyAlignment="1">
      <alignment horizontal="center" vertical="center"/>
    </xf>
    <xf numFmtId="0" fontId="13" fillId="5" borderId="5" xfId="0" applyFont="1" applyFill="1" applyBorder="1" applyAlignment="1">
      <alignment horizontal="center" vertical="center"/>
    </xf>
    <xf numFmtId="3" fontId="14" fillId="2" borderId="0" xfId="0" applyNumberFormat="1" applyFont="1" applyFill="1" applyAlignment="1">
      <alignment horizontal="right" vertical="center" wrapText="1"/>
    </xf>
    <xf numFmtId="9" fontId="14" fillId="2" borderId="5" xfId="0" applyNumberFormat="1" applyFont="1" applyFill="1" applyBorder="1" applyAlignment="1">
      <alignment horizontal="right" vertical="center"/>
    </xf>
    <xf numFmtId="0" fontId="14" fillId="4" borderId="0" xfId="0" applyFont="1" applyFill="1" applyAlignment="1">
      <alignment horizontal="right" vertical="center" wrapText="1"/>
    </xf>
    <xf numFmtId="9" fontId="14" fillId="4" borderId="0" xfId="0" applyNumberFormat="1" applyFont="1" applyFill="1" applyAlignment="1">
      <alignment horizontal="right" vertical="center"/>
    </xf>
    <xf numFmtId="0" fontId="13" fillId="5" borderId="11" xfId="0" applyFont="1" applyFill="1" applyBorder="1" applyAlignment="1">
      <alignment horizontal="center" vertical="center" wrapText="1"/>
    </xf>
    <xf numFmtId="3" fontId="14" fillId="2" borderId="9" xfId="0" applyNumberFormat="1" applyFont="1" applyFill="1" applyBorder="1" applyAlignment="1">
      <alignment horizontal="right" vertical="center" wrapText="1"/>
    </xf>
    <xf numFmtId="0" fontId="14" fillId="4" borderId="9" xfId="0" applyFont="1" applyFill="1" applyBorder="1" applyAlignment="1">
      <alignment horizontal="right" vertical="center" wrapText="1"/>
    </xf>
    <xf numFmtId="9" fontId="14" fillId="4" borderId="9" xfId="0" applyNumberFormat="1" applyFont="1" applyFill="1" applyBorder="1" applyAlignment="1">
      <alignment vertical="center"/>
    </xf>
    <xf numFmtId="9" fontId="14" fillId="4" borderId="12" xfId="0" applyNumberFormat="1" applyFont="1" applyFill="1" applyBorder="1" applyAlignment="1">
      <alignment horizontal="right" vertical="center"/>
    </xf>
    <xf numFmtId="9" fontId="14" fillId="2" borderId="9" xfId="0" applyNumberFormat="1" applyFont="1" applyFill="1" applyBorder="1" applyAlignment="1">
      <alignment vertical="center"/>
    </xf>
    <xf numFmtId="9" fontId="14" fillId="2" borderId="12" xfId="0" applyNumberFormat="1" applyFont="1" applyFill="1" applyBorder="1" applyAlignment="1">
      <alignment horizontal="right" vertical="center"/>
    </xf>
    <xf numFmtId="0" fontId="14" fillId="4" borderId="11" xfId="0" applyFont="1" applyFill="1" applyBorder="1" applyAlignment="1">
      <alignment horizontal="right" vertical="center" wrapText="1"/>
    </xf>
    <xf numFmtId="3" fontId="14" fillId="2" borderId="11" xfId="0" applyNumberFormat="1" applyFont="1" applyFill="1" applyBorder="1" applyAlignment="1">
      <alignment horizontal="right" vertical="center" wrapText="1"/>
    </xf>
    <xf numFmtId="9" fontId="14" fillId="2" borderId="11" xfId="0" applyNumberFormat="1" applyFont="1" applyFill="1" applyBorder="1" applyAlignment="1">
      <alignment vertical="center"/>
    </xf>
    <xf numFmtId="0" fontId="14" fillId="2" borderId="9" xfId="0" applyFont="1" applyFill="1" applyBorder="1" applyAlignment="1">
      <alignment horizontal="right" vertical="center" wrapText="1"/>
    </xf>
    <xf numFmtId="9" fontId="14" fillId="4" borderId="9" xfId="0" applyNumberFormat="1" applyFont="1" applyFill="1" applyBorder="1" applyAlignment="1">
      <alignment vertical="center" wrapText="1"/>
    </xf>
    <xf numFmtId="9" fontId="14" fillId="4" borderId="12" xfId="0" applyNumberFormat="1" applyFont="1" applyFill="1" applyBorder="1" applyAlignment="1">
      <alignment horizontal="right" vertical="center" wrapText="1"/>
    </xf>
    <xf numFmtId="0" fontId="14" fillId="0" borderId="15" xfId="0" applyFont="1" applyBorder="1" applyAlignment="1">
      <alignment horizontal="right" vertical="center" wrapText="1"/>
    </xf>
    <xf numFmtId="9" fontId="14" fillId="0" borderId="17" xfId="0" applyNumberFormat="1" applyFont="1" applyBorder="1" applyAlignment="1">
      <alignment horizontal="right" vertical="center"/>
    </xf>
    <xf numFmtId="3" fontId="14" fillId="0" borderId="15" xfId="0" applyNumberFormat="1" applyFont="1" applyBorder="1" applyAlignment="1">
      <alignment horizontal="right" vertical="center" wrapText="1"/>
    </xf>
    <xf numFmtId="3" fontId="14" fillId="0" borderId="16" xfId="0" applyNumberFormat="1" applyFont="1" applyBorder="1" applyAlignment="1">
      <alignment horizontal="right" vertical="center" wrapText="1"/>
    </xf>
    <xf numFmtId="0" fontId="14" fillId="0" borderId="0" xfId="0" applyFont="1" applyAlignment="1">
      <alignment horizontal="right" vertical="center"/>
    </xf>
    <xf numFmtId="0" fontId="14" fillId="4" borderId="0" xfId="0" applyFont="1" applyFill="1" applyAlignment="1">
      <alignment horizontal="right" vertical="center"/>
    </xf>
    <xf numFmtId="3" fontId="14" fillId="2" borderId="0" xfId="0" applyNumberFormat="1" applyFont="1" applyFill="1" applyAlignment="1">
      <alignment horizontal="right" vertical="center"/>
    </xf>
    <xf numFmtId="9" fontId="14" fillId="2" borderId="0" xfId="0" applyNumberFormat="1" applyFont="1" applyFill="1" applyAlignment="1">
      <alignment horizontal="right" vertical="center"/>
    </xf>
    <xf numFmtId="0" fontId="14" fillId="4" borderId="9" xfId="0" applyFont="1" applyFill="1" applyBorder="1" applyAlignment="1">
      <alignment horizontal="right" vertical="center"/>
    </xf>
    <xf numFmtId="9" fontId="14" fillId="4" borderId="9" xfId="0" applyNumberFormat="1" applyFont="1" applyFill="1" applyBorder="1" applyAlignment="1">
      <alignment horizontal="right" vertical="center"/>
    </xf>
    <xf numFmtId="9" fontId="14" fillId="2" borderId="9" xfId="0" applyNumberFormat="1" applyFont="1" applyFill="1" applyBorder="1" applyAlignment="1">
      <alignment horizontal="right" vertical="center"/>
    </xf>
    <xf numFmtId="3" fontId="14" fillId="2" borderId="9" xfId="0" applyNumberFormat="1" applyFont="1" applyFill="1" applyBorder="1" applyAlignment="1">
      <alignment horizontal="right" vertical="center"/>
    </xf>
    <xf numFmtId="9" fontId="14" fillId="4" borderId="11" xfId="0" applyNumberFormat="1" applyFont="1" applyFill="1" applyBorder="1" applyAlignment="1">
      <alignment horizontal="right" vertical="center"/>
    </xf>
    <xf numFmtId="0" fontId="14" fillId="0" borderId="15" xfId="0" applyFont="1" applyBorder="1" applyAlignment="1">
      <alignment horizontal="right" vertical="center"/>
    </xf>
    <xf numFmtId="9" fontId="14" fillId="0" borderId="15" xfId="0" applyNumberFormat="1" applyFont="1" applyBorder="1" applyAlignment="1">
      <alignment horizontal="right" vertical="center"/>
    </xf>
    <xf numFmtId="9" fontId="14" fillId="0" borderId="16" xfId="0" applyNumberFormat="1" applyFont="1" applyBorder="1" applyAlignment="1">
      <alignment horizontal="right" vertical="center"/>
    </xf>
    <xf numFmtId="0" fontId="14" fillId="0" borderId="22" xfId="0" applyFont="1" applyBorder="1" applyAlignment="1">
      <alignment horizontal="right" vertical="center"/>
    </xf>
    <xf numFmtId="0" fontId="14" fillId="3" borderId="0" xfId="0" applyFont="1" applyFill="1" applyAlignment="1">
      <alignment horizontal="right" vertical="center" wrapText="1"/>
    </xf>
    <xf numFmtId="9" fontId="14" fillId="3" borderId="15" xfId="0" applyNumberFormat="1" applyFont="1" applyFill="1" applyBorder="1" applyAlignment="1">
      <alignment horizontal="right" vertical="center"/>
    </xf>
    <xf numFmtId="0" fontId="14" fillId="3" borderId="16" xfId="0" applyFont="1" applyFill="1" applyBorder="1" applyAlignment="1">
      <alignment horizontal="right" vertical="center" wrapText="1"/>
    </xf>
    <xf numFmtId="0" fontId="14" fillId="3" borderId="15" xfId="0" applyFont="1" applyFill="1" applyBorder="1" applyAlignment="1">
      <alignment horizontal="right" vertical="center" wrapText="1"/>
    </xf>
    <xf numFmtId="9" fontId="14" fillId="3" borderId="17" xfId="0" applyNumberFormat="1" applyFont="1" applyFill="1" applyBorder="1" applyAlignment="1">
      <alignment horizontal="right" vertical="center"/>
    </xf>
    <xf numFmtId="0" fontId="14" fillId="4" borderId="26" xfId="0" applyFont="1" applyFill="1" applyBorder="1" applyAlignment="1">
      <alignment horizontal="right" vertical="center" wrapText="1"/>
    </xf>
    <xf numFmtId="9" fontId="14" fillId="4" borderId="26" xfId="0" applyNumberFormat="1" applyFont="1" applyFill="1" applyBorder="1" applyAlignment="1">
      <alignment horizontal="right" vertical="center"/>
    </xf>
    <xf numFmtId="3" fontId="14" fillId="4" borderId="11" xfId="0" applyNumberFormat="1" applyFont="1" applyFill="1" applyBorder="1" applyAlignment="1">
      <alignment horizontal="right" vertical="center" wrapText="1"/>
    </xf>
    <xf numFmtId="0" fontId="14" fillId="0" borderId="16" xfId="0" applyFont="1" applyBorder="1" applyAlignment="1">
      <alignment horizontal="right" vertical="center" wrapText="1"/>
    </xf>
    <xf numFmtId="0" fontId="14" fillId="0" borderId="28" xfId="0" applyFont="1" applyBorder="1" applyAlignment="1">
      <alignment horizontal="right" vertical="center" wrapText="1"/>
    </xf>
    <xf numFmtId="9" fontId="14" fillId="0" borderId="28" xfId="0" applyNumberFormat="1" applyFont="1" applyBorder="1" applyAlignment="1">
      <alignment horizontal="right" vertical="center"/>
    </xf>
    <xf numFmtId="3" fontId="14" fillId="4" borderId="9" xfId="0" applyNumberFormat="1" applyFont="1" applyFill="1" applyBorder="1" applyAlignment="1">
      <alignment vertical="center" wrapText="1"/>
    </xf>
    <xf numFmtId="9" fontId="14" fillId="4" borderId="11" xfId="0" applyNumberFormat="1" applyFont="1" applyFill="1" applyBorder="1" applyAlignment="1">
      <alignment vertical="center"/>
    </xf>
    <xf numFmtId="0" fontId="14" fillId="4" borderId="11" xfId="0" applyFont="1" applyFill="1" applyBorder="1" applyAlignment="1">
      <alignment vertical="center" wrapText="1"/>
    </xf>
    <xf numFmtId="0" fontId="14" fillId="4" borderId="9" xfId="0" applyFont="1" applyFill="1" applyBorder="1" applyAlignment="1">
      <alignment vertical="center" wrapText="1"/>
    </xf>
    <xf numFmtId="9" fontId="14" fillId="0" borderId="15" xfId="0" applyNumberFormat="1" applyFont="1" applyBorder="1" applyAlignment="1">
      <alignment horizontal="right" vertical="center" wrapText="1"/>
    </xf>
    <xf numFmtId="0" fontId="14" fillId="0" borderId="15" xfId="0" applyFont="1" applyBorder="1" applyAlignment="1">
      <alignment vertical="center" wrapText="1"/>
    </xf>
    <xf numFmtId="3" fontId="14" fillId="0" borderId="15" xfId="0" applyNumberFormat="1" applyFont="1" applyBorder="1" applyAlignment="1">
      <alignment vertical="center" wrapText="1"/>
    </xf>
    <xf numFmtId="9" fontId="14" fillId="4" borderId="5" xfId="2" applyFont="1" applyFill="1" applyBorder="1" applyAlignment="1">
      <alignment horizontal="right" vertical="center"/>
    </xf>
    <xf numFmtId="9" fontId="14" fillId="4" borderId="12" xfId="2" applyFont="1" applyFill="1" applyBorder="1" applyAlignment="1">
      <alignment horizontal="right" vertical="center"/>
    </xf>
    <xf numFmtId="9" fontId="14" fillId="0" borderId="17" xfId="2" applyFont="1" applyFill="1" applyBorder="1" applyAlignment="1">
      <alignment horizontal="right" vertical="center"/>
    </xf>
    <xf numFmtId="0" fontId="14" fillId="4" borderId="4" xfId="0" applyFont="1" applyFill="1" applyBorder="1" applyAlignment="1">
      <alignment vertical="center" wrapText="1"/>
    </xf>
    <xf numFmtId="0" fontId="13" fillId="6" borderId="10" xfId="0" applyFont="1" applyFill="1" applyBorder="1" applyAlignment="1">
      <alignment horizontal="center" vertical="center" wrapText="1"/>
    </xf>
    <xf numFmtId="0" fontId="10" fillId="0" borderId="15" xfId="0" applyFont="1" applyBorder="1" applyAlignment="1">
      <alignment vertical="center" wrapText="1"/>
    </xf>
    <xf numFmtId="3" fontId="10" fillId="4" borderId="9" xfId="0" applyNumberFormat="1" applyFont="1" applyFill="1" applyBorder="1" applyAlignment="1">
      <alignment vertical="center" wrapText="1"/>
    </xf>
    <xf numFmtId="9" fontId="10" fillId="2" borderId="0" xfId="0" applyNumberFormat="1" applyFont="1" applyFill="1" applyAlignment="1">
      <alignment horizontal="right" vertical="center"/>
    </xf>
    <xf numFmtId="9" fontId="10" fillId="2" borderId="9" xfId="0" applyNumberFormat="1" applyFont="1" applyFill="1" applyBorder="1" applyAlignment="1">
      <alignment horizontal="right" vertical="center"/>
    </xf>
    <xf numFmtId="0" fontId="10" fillId="2" borderId="30"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11" xfId="0" applyFont="1" applyFill="1" applyBorder="1" applyAlignment="1">
      <alignment vertical="center" wrapText="1"/>
    </xf>
    <xf numFmtId="0" fontId="14" fillId="2" borderId="9" xfId="0" applyFont="1" applyFill="1" applyBorder="1" applyAlignment="1">
      <alignment vertical="center" wrapText="1"/>
    </xf>
    <xf numFmtId="9" fontId="14" fillId="2" borderId="30" xfId="0" applyNumberFormat="1" applyFont="1" applyFill="1" applyBorder="1" applyAlignment="1">
      <alignment horizontal="right" vertical="center"/>
    </xf>
    <xf numFmtId="0" fontId="14" fillId="2" borderId="30" xfId="0" applyFont="1" applyFill="1" applyBorder="1" applyAlignment="1">
      <alignment vertical="center" wrapText="1"/>
    </xf>
    <xf numFmtId="9" fontId="14" fillId="2" borderId="11" xfId="0" applyNumberFormat="1" applyFont="1" applyFill="1" applyBorder="1" applyAlignment="1">
      <alignment horizontal="right" vertical="center"/>
    </xf>
    <xf numFmtId="0" fontId="14" fillId="0" borderId="16" xfId="0" applyFont="1" applyBorder="1" applyAlignment="1">
      <alignment vertical="center" wrapText="1"/>
    </xf>
    <xf numFmtId="0" fontId="14" fillId="0" borderId="14" xfId="0" applyFont="1" applyBorder="1" applyAlignment="1">
      <alignment vertical="center" wrapText="1"/>
    </xf>
    <xf numFmtId="9" fontId="14" fillId="0" borderId="14" xfId="0" applyNumberFormat="1" applyFont="1" applyBorder="1" applyAlignment="1">
      <alignment horizontal="right" vertical="center"/>
    </xf>
    <xf numFmtId="9" fontId="10" fillId="2" borderId="0" xfId="0" applyNumberFormat="1" applyFont="1" applyFill="1" applyAlignment="1">
      <alignment vertical="center"/>
    </xf>
    <xf numFmtId="0" fontId="10" fillId="4" borderId="9" xfId="0" applyFont="1" applyFill="1" applyBorder="1" applyAlignment="1">
      <alignment horizontal="right" vertical="center" wrapText="1"/>
    </xf>
    <xf numFmtId="9" fontId="10" fillId="4" borderId="11" xfId="0" applyNumberFormat="1" applyFont="1" applyFill="1" applyBorder="1" applyAlignment="1">
      <alignment vertical="center"/>
    </xf>
    <xf numFmtId="0" fontId="10" fillId="4" borderId="11" xfId="0" applyFont="1" applyFill="1" applyBorder="1" applyAlignment="1">
      <alignment horizontal="right" vertical="center" wrapText="1"/>
    </xf>
    <xf numFmtId="0" fontId="13" fillId="5" borderId="31" xfId="0" applyFont="1" applyFill="1" applyBorder="1" applyAlignment="1">
      <alignment horizontal="center" vertical="center"/>
    </xf>
    <xf numFmtId="0" fontId="14" fillId="2" borderId="9" xfId="0" applyFont="1" applyFill="1" applyBorder="1" applyAlignment="1">
      <alignment horizontal="right" vertical="center"/>
    </xf>
    <xf numFmtId="0" fontId="14" fillId="0" borderId="16" xfId="0" applyFont="1" applyBorder="1" applyAlignment="1">
      <alignment horizontal="right" vertical="center"/>
    </xf>
    <xf numFmtId="0" fontId="10" fillId="0" borderId="0" xfId="0" applyFont="1" applyAlignment="1">
      <alignment vertical="center" wrapText="1"/>
    </xf>
    <xf numFmtId="0" fontId="14" fillId="0" borderId="0" xfId="0" applyFont="1" applyAlignment="1">
      <alignment horizontal="left" vertical="center" wrapText="1"/>
    </xf>
    <xf numFmtId="164" fontId="10" fillId="0" borderId="0" xfId="0" applyNumberFormat="1" applyFont="1" applyAlignment="1">
      <alignment vertical="center" wrapText="1"/>
    </xf>
    <xf numFmtId="9" fontId="10" fillId="0" borderId="0" xfId="0" applyNumberFormat="1" applyFont="1" applyAlignment="1">
      <alignment vertical="center"/>
    </xf>
    <xf numFmtId="164" fontId="10" fillId="0" borderId="0" xfId="0" applyNumberFormat="1" applyFont="1" applyAlignment="1">
      <alignment horizontal="right" vertical="center" wrapText="1"/>
    </xf>
    <xf numFmtId="9" fontId="10" fillId="0" borderId="0" xfId="0" applyNumberFormat="1" applyFont="1" applyAlignment="1">
      <alignment horizontal="right" vertical="center"/>
    </xf>
    <xf numFmtId="0" fontId="11" fillId="0" borderId="0" xfId="0" applyFont="1" applyAlignment="1">
      <alignment horizontal="left"/>
    </xf>
    <xf numFmtId="0" fontId="11" fillId="0" borderId="0" xfId="0" applyFont="1" applyAlignment="1">
      <alignment horizontal="right"/>
    </xf>
    <xf numFmtId="0" fontId="14" fillId="0" borderId="0" xfId="0" applyFont="1" applyAlignment="1">
      <alignment horizontal="right"/>
    </xf>
    <xf numFmtId="0" fontId="20" fillId="0" borderId="0" xfId="0" applyFont="1" applyAlignment="1">
      <alignment horizontal="left" vertical="center"/>
    </xf>
    <xf numFmtId="0" fontId="5" fillId="0" borderId="0" xfId="0" applyFont="1" applyAlignment="1">
      <alignment horizontal="right" vertical="center"/>
    </xf>
    <xf numFmtId="164" fontId="14" fillId="0" borderId="0" xfId="0" applyNumberFormat="1" applyFont="1" applyAlignment="1">
      <alignment horizontal="right" vertical="center"/>
    </xf>
    <xf numFmtId="3" fontId="14" fillId="4" borderId="11" xfId="0" applyNumberFormat="1" applyFont="1" applyFill="1" applyBorder="1" applyAlignment="1">
      <alignment horizontal="right" vertical="center"/>
    </xf>
    <xf numFmtId="3" fontId="14" fillId="4" borderId="9" xfId="0" applyNumberFormat="1" applyFont="1" applyFill="1" applyBorder="1" applyAlignment="1">
      <alignment vertical="center"/>
    </xf>
    <xf numFmtId="0" fontId="14" fillId="4" borderId="11" xfId="0" applyFont="1" applyFill="1" applyBorder="1" applyAlignment="1">
      <alignment horizontal="right" vertical="center"/>
    </xf>
    <xf numFmtId="3" fontId="14" fillId="0" borderId="15" xfId="0" applyNumberFormat="1" applyFont="1" applyBorder="1" applyAlignment="1">
      <alignment horizontal="right" vertical="center"/>
    </xf>
    <xf numFmtId="166" fontId="14" fillId="4" borderId="9" xfId="0" applyNumberFormat="1" applyFont="1" applyFill="1" applyBorder="1" applyAlignment="1">
      <alignment vertical="center" wrapText="1"/>
    </xf>
    <xf numFmtId="166" fontId="14" fillId="0" borderId="15" xfId="0" applyNumberFormat="1" applyFont="1" applyBorder="1" applyAlignment="1">
      <alignment vertical="center" wrapText="1"/>
    </xf>
    <xf numFmtId="166" fontId="14" fillId="4" borderId="9" xfId="1" applyNumberFormat="1" applyFont="1" applyFill="1" applyBorder="1" applyAlignment="1">
      <alignment vertical="center" wrapText="1"/>
    </xf>
    <xf numFmtId="166" fontId="14" fillId="0" borderId="15" xfId="1" applyNumberFormat="1" applyFont="1" applyFill="1" applyBorder="1" applyAlignment="1">
      <alignment vertical="center" wrapText="1"/>
    </xf>
    <xf numFmtId="3" fontId="14" fillId="0" borderId="16" xfId="0" applyNumberFormat="1" applyFont="1" applyBorder="1" applyAlignment="1">
      <alignment horizontal="right" vertical="center"/>
    </xf>
    <xf numFmtId="166" fontId="10" fillId="0" borderId="15" xfId="0" applyNumberFormat="1" applyFont="1" applyBorder="1" applyAlignment="1">
      <alignment vertical="center" wrapText="1"/>
    </xf>
    <xf numFmtId="3" fontId="14" fillId="0" borderId="16" xfId="0" applyNumberFormat="1" applyFont="1" applyBorder="1" applyAlignment="1">
      <alignment vertical="center"/>
    </xf>
    <xf numFmtId="9" fontId="14" fillId="0" borderId="12" xfId="0" applyNumberFormat="1" applyFont="1" applyBorder="1" applyAlignment="1">
      <alignment horizontal="right" vertical="center"/>
    </xf>
    <xf numFmtId="0" fontId="14" fillId="0" borderId="0" xfId="0" applyFont="1" applyAlignment="1">
      <alignment horizontal="left" vertical="center"/>
    </xf>
    <xf numFmtId="0" fontId="5" fillId="0" borderId="0" xfId="0" applyFont="1" applyAlignment="1">
      <alignment horizontal="left" wrapText="1"/>
    </xf>
    <xf numFmtId="167" fontId="5" fillId="0" borderId="0" xfId="2" applyNumberFormat="1" applyFont="1" applyAlignment="1">
      <alignment horizontal="right"/>
    </xf>
    <xf numFmtId="0" fontId="14" fillId="4" borderId="0" xfId="0" applyFont="1" applyFill="1" applyAlignment="1">
      <alignment vertical="center" wrapText="1"/>
    </xf>
    <xf numFmtId="0" fontId="14" fillId="0" borderId="14" xfId="0" applyFont="1" applyBorder="1" applyAlignment="1">
      <alignment horizontal="right" vertical="center" wrapText="1"/>
    </xf>
    <xf numFmtId="0" fontId="14" fillId="3" borderId="18" xfId="0" applyFont="1" applyFill="1" applyBorder="1" applyAlignment="1">
      <alignment vertical="center"/>
    </xf>
    <xf numFmtId="9" fontId="14" fillId="3" borderId="18" xfId="0" applyNumberFormat="1" applyFont="1" applyFill="1" applyBorder="1" applyAlignment="1">
      <alignment vertical="center"/>
    </xf>
    <xf numFmtId="9" fontId="14" fillId="3" borderId="18" xfId="0" applyNumberFormat="1" applyFont="1" applyFill="1" applyBorder="1" applyAlignment="1">
      <alignment vertical="center" wrapText="1"/>
    </xf>
    <xf numFmtId="0" fontId="14" fillId="3" borderId="15" xfId="0" applyFont="1" applyFill="1" applyBorder="1" applyAlignment="1">
      <alignment vertical="center"/>
    </xf>
    <xf numFmtId="9" fontId="14" fillId="3" borderId="15" xfId="0" applyNumberFormat="1" applyFont="1" applyFill="1" applyBorder="1" applyAlignment="1">
      <alignment vertical="center"/>
    </xf>
    <xf numFmtId="9" fontId="14" fillId="3" borderId="16" xfId="0" applyNumberFormat="1" applyFont="1" applyFill="1" applyBorder="1" applyAlignment="1">
      <alignment vertical="center" wrapText="1"/>
    </xf>
    <xf numFmtId="9" fontId="14" fillId="3" borderId="15" xfId="0" applyNumberFormat="1" applyFont="1" applyFill="1" applyBorder="1" applyAlignment="1">
      <alignment vertical="center" wrapText="1"/>
    </xf>
    <xf numFmtId="0" fontId="14" fillId="3" borderId="9" xfId="0" applyFont="1" applyFill="1" applyBorder="1" applyAlignment="1">
      <alignment vertical="center"/>
    </xf>
    <xf numFmtId="9" fontId="14" fillId="3" borderId="19" xfId="0" applyNumberFormat="1" applyFont="1" applyFill="1" applyBorder="1" applyAlignment="1">
      <alignment vertical="center" wrapText="1"/>
    </xf>
    <xf numFmtId="0" fontId="14" fillId="3" borderId="19" xfId="0" applyFont="1" applyFill="1" applyBorder="1" applyAlignment="1">
      <alignment vertical="center"/>
    </xf>
    <xf numFmtId="9" fontId="14" fillId="3" borderId="19" xfId="0" applyNumberFormat="1" applyFont="1" applyFill="1" applyBorder="1" applyAlignment="1">
      <alignment vertical="center"/>
    </xf>
    <xf numFmtId="9" fontId="14" fillId="3" borderId="0" xfId="0" applyNumberFormat="1" applyFont="1" applyFill="1" applyAlignment="1">
      <alignment vertical="center"/>
    </xf>
    <xf numFmtId="0" fontId="14" fillId="3" borderId="0" xfId="0" applyFont="1" applyFill="1" applyAlignment="1">
      <alignment vertical="center"/>
    </xf>
    <xf numFmtId="0" fontId="14" fillId="4" borderId="20" xfId="0" applyFont="1" applyFill="1" applyBorder="1" applyAlignment="1">
      <alignment vertical="center"/>
    </xf>
    <xf numFmtId="0" fontId="14" fillId="0" borderId="14" xfId="0" applyFont="1" applyBorder="1" applyAlignment="1">
      <alignment vertical="center"/>
    </xf>
    <xf numFmtId="0" fontId="14" fillId="3" borderId="20" xfId="0" applyFont="1" applyFill="1" applyBorder="1" applyAlignment="1">
      <alignment vertical="center"/>
    </xf>
    <xf numFmtId="0" fontId="16" fillId="7" borderId="0" xfId="0" applyFont="1" applyFill="1" applyAlignment="1">
      <alignment horizontal="centerContinuous" vertical="center" wrapText="1"/>
    </xf>
    <xf numFmtId="0" fontId="16" fillId="7" borderId="5" xfId="0" applyFont="1" applyFill="1" applyBorder="1" applyAlignment="1">
      <alignment horizontal="centerContinuous" vertical="center" wrapText="1"/>
    </xf>
    <xf numFmtId="0" fontId="13" fillId="5" borderId="9" xfId="0" applyFont="1" applyFill="1" applyBorder="1" applyAlignment="1">
      <alignment horizontal="centerContinuous" vertical="center" wrapText="1"/>
    </xf>
    <xf numFmtId="9" fontId="14" fillId="0" borderId="33" xfId="0" applyNumberFormat="1" applyFont="1" applyBorder="1" applyAlignment="1">
      <alignment horizontal="right" vertical="center"/>
    </xf>
    <xf numFmtId="3" fontId="14" fillId="4" borderId="9" xfId="0" applyNumberFormat="1" applyFont="1" applyFill="1" applyBorder="1" applyAlignment="1">
      <alignment horizontal="right" vertical="center"/>
    </xf>
    <xf numFmtId="3" fontId="14" fillId="4" borderId="9" xfId="0" applyNumberFormat="1" applyFont="1" applyFill="1" applyBorder="1" applyAlignment="1">
      <alignment horizontal="right" vertical="center" wrapText="1"/>
    </xf>
    <xf numFmtId="3" fontId="14" fillId="4" borderId="0" xfId="0" applyNumberFormat="1" applyFont="1" applyFill="1" applyAlignment="1">
      <alignment horizontal="right" vertical="center" wrapText="1"/>
    </xf>
    <xf numFmtId="3" fontId="14" fillId="2" borderId="9" xfId="0" applyNumberFormat="1" applyFont="1" applyFill="1" applyBorder="1" applyAlignment="1">
      <alignment horizontal="centerContinuous" vertical="center" wrapText="1"/>
    </xf>
    <xf numFmtId="0" fontId="14" fillId="2" borderId="0" xfId="0" applyFont="1" applyFill="1" applyAlignment="1">
      <alignment horizontal="centerContinuous" vertical="center" wrapText="1"/>
    </xf>
    <xf numFmtId="0" fontId="16" fillId="9" borderId="0" xfId="0" applyFont="1" applyFill="1" applyAlignment="1">
      <alignment vertical="center"/>
    </xf>
    <xf numFmtId="0" fontId="16" fillId="9" borderId="5" xfId="0" applyFont="1" applyFill="1" applyBorder="1" applyAlignment="1">
      <alignment vertical="center"/>
    </xf>
    <xf numFmtId="9" fontId="14" fillId="11" borderId="9" xfId="0" applyNumberFormat="1" applyFont="1" applyFill="1" applyBorder="1" applyAlignment="1">
      <alignment horizontal="right" vertical="center"/>
    </xf>
    <xf numFmtId="0" fontId="14" fillId="11" borderId="9" xfId="0" applyFont="1" applyFill="1" applyBorder="1" applyAlignment="1">
      <alignment horizontal="right" vertical="center" wrapText="1"/>
    </xf>
    <xf numFmtId="9" fontId="14" fillId="11" borderId="12" xfId="0" applyNumberFormat="1" applyFont="1" applyFill="1" applyBorder="1" applyAlignment="1">
      <alignment horizontal="right" vertical="center"/>
    </xf>
    <xf numFmtId="0" fontId="14" fillId="2" borderId="5"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10" xfId="0" applyFont="1" applyFill="1" applyBorder="1" applyAlignment="1">
      <alignment horizontal="centerContinuous" vertical="center" wrapText="1"/>
    </xf>
    <xf numFmtId="3" fontId="14" fillId="2" borderId="10" xfId="0" applyNumberFormat="1" applyFont="1" applyFill="1" applyBorder="1" applyAlignment="1">
      <alignment horizontal="right" vertical="center" wrapText="1"/>
    </xf>
    <xf numFmtId="0" fontId="13" fillId="5" borderId="4" xfId="0" applyFont="1" applyFill="1" applyBorder="1" applyAlignment="1">
      <alignment vertical="center"/>
    </xf>
    <xf numFmtId="3" fontId="14" fillId="4" borderId="9" xfId="0" applyNumberFormat="1" applyFont="1" applyFill="1" applyBorder="1" applyAlignment="1">
      <alignment horizontal="center" vertical="center"/>
    </xf>
    <xf numFmtId="3" fontId="14" fillId="2" borderId="11" xfId="0" applyNumberFormat="1" applyFont="1" applyFill="1" applyBorder="1" applyAlignment="1">
      <alignment vertical="center"/>
    </xf>
    <xf numFmtId="3" fontId="14" fillId="2" borderId="11" xfId="0" applyNumberFormat="1" applyFont="1" applyFill="1" applyBorder="1" applyAlignment="1">
      <alignment vertical="center" wrapText="1"/>
    </xf>
    <xf numFmtId="3" fontId="14" fillId="2" borderId="9" xfId="0" applyNumberFormat="1" applyFont="1" applyFill="1" applyBorder="1" applyAlignment="1">
      <alignment vertical="center" wrapText="1"/>
    </xf>
    <xf numFmtId="3" fontId="25" fillId="0" borderId="5" xfId="0" applyNumberFormat="1" applyFont="1" applyBorder="1" applyAlignment="1">
      <alignment vertical="center" wrapText="1"/>
    </xf>
    <xf numFmtId="0" fontId="14" fillId="4" borderId="18" xfId="0" applyFont="1" applyFill="1" applyBorder="1" applyAlignment="1">
      <alignment horizontal="centerContinuous" vertical="center"/>
    </xf>
    <xf numFmtId="0" fontId="20" fillId="0" borderId="8" xfId="0" applyFont="1" applyBorder="1" applyAlignment="1">
      <alignment horizontal="centerContinuous" vertical="center" wrapText="1"/>
    </xf>
    <xf numFmtId="0" fontId="3" fillId="0" borderId="0" xfId="0" applyFont="1" applyAlignment="1">
      <alignment horizontal="centerContinuous"/>
    </xf>
    <xf numFmtId="0" fontId="20" fillId="0" borderId="8" xfId="0" applyFont="1" applyBorder="1" applyAlignment="1">
      <alignment horizontal="left" vertical="center"/>
    </xf>
    <xf numFmtId="0" fontId="20" fillId="0" borderId="0" xfId="0" applyFont="1" applyAlignment="1">
      <alignment vertical="center"/>
    </xf>
    <xf numFmtId="0" fontId="20" fillId="0" borderId="8" xfId="0" applyFont="1" applyBorder="1" applyAlignment="1">
      <alignment vertical="center"/>
    </xf>
    <xf numFmtId="0" fontId="14" fillId="2" borderId="26" xfId="0" applyFont="1" applyFill="1" applyBorder="1" applyAlignment="1">
      <alignment horizontal="centerContinuous" vertical="center"/>
    </xf>
    <xf numFmtId="0" fontId="14" fillId="2" borderId="29" xfId="0" applyFont="1" applyFill="1" applyBorder="1" applyAlignment="1">
      <alignment horizontal="centerContinuous" vertical="center"/>
    </xf>
    <xf numFmtId="0" fontId="14" fillId="2" borderId="25" xfId="0" applyFont="1" applyFill="1" applyBorder="1" applyAlignment="1">
      <alignment horizontal="centerContinuous" vertical="center"/>
    </xf>
    <xf numFmtId="0" fontId="14" fillId="2" borderId="27" xfId="0" applyFont="1" applyFill="1" applyBorder="1" applyAlignment="1">
      <alignment horizontal="centerContinuous" vertical="center" wrapText="1"/>
    </xf>
    <xf numFmtId="0" fontId="14" fillId="2" borderId="24" xfId="0" applyFont="1" applyFill="1" applyBorder="1" applyAlignment="1">
      <alignment horizontal="centerContinuous" vertical="center" wrapText="1"/>
    </xf>
    <xf numFmtId="166" fontId="14" fillId="4" borderId="0" xfId="1" applyNumberFormat="1" applyFont="1" applyFill="1" applyBorder="1" applyAlignment="1">
      <alignment vertical="center" wrapText="1"/>
    </xf>
    <xf numFmtId="164" fontId="14" fillId="0" borderId="15" xfId="0" applyNumberFormat="1" applyFont="1" applyBorder="1" applyAlignment="1">
      <alignment vertical="center" wrapText="1"/>
    </xf>
    <xf numFmtId="9" fontId="10" fillId="2" borderId="26" xfId="0" applyNumberFormat="1" applyFont="1" applyFill="1" applyBorder="1" applyAlignment="1">
      <alignment horizontal="right" vertical="center"/>
    </xf>
    <xf numFmtId="0" fontId="14" fillId="2" borderId="23" xfId="0" applyFont="1" applyFill="1" applyBorder="1" applyAlignment="1">
      <alignment horizontal="centerContinuous" vertical="center" wrapText="1"/>
    </xf>
    <xf numFmtId="0" fontId="14" fillId="11" borderId="9" xfId="0" applyFont="1" applyFill="1" applyBorder="1" applyAlignment="1">
      <alignment horizontal="centerContinuous" vertical="center" wrapText="1"/>
    </xf>
    <xf numFmtId="0" fontId="14" fillId="11" borderId="0" xfId="0" applyFont="1" applyFill="1" applyAlignment="1">
      <alignment horizontal="centerContinuous" vertical="center" wrapText="1"/>
    </xf>
    <xf numFmtId="167" fontId="3" fillId="0" borderId="0" xfId="2" applyNumberFormat="1" applyFont="1"/>
    <xf numFmtId="167" fontId="7" fillId="0" borderId="0" xfId="2" applyNumberFormat="1" applyFont="1"/>
    <xf numFmtId="0" fontId="14" fillId="4" borderId="0" xfId="0" applyFont="1" applyFill="1" applyAlignment="1">
      <alignment vertical="center"/>
    </xf>
    <xf numFmtId="9" fontId="14" fillId="4" borderId="0" xfId="0" applyNumberFormat="1" applyFont="1" applyFill="1" applyAlignment="1">
      <alignment vertical="center" wrapText="1"/>
    </xf>
    <xf numFmtId="0" fontId="13" fillId="9" borderId="0" xfId="0" applyFont="1" applyFill="1" applyAlignment="1">
      <alignment vertical="center"/>
    </xf>
    <xf numFmtId="3" fontId="7" fillId="0" borderId="0" xfId="0" applyNumberFormat="1" applyFont="1"/>
    <xf numFmtId="164" fontId="7" fillId="0" borderId="0" xfId="0" applyNumberFormat="1" applyFont="1"/>
    <xf numFmtId="9" fontId="0" fillId="0" borderId="0" xfId="0" applyNumberFormat="1"/>
    <xf numFmtId="3" fontId="14" fillId="4" borderId="0" xfId="0" applyNumberFormat="1" applyFont="1" applyFill="1" applyAlignment="1">
      <alignment horizontal="right" vertical="center"/>
    </xf>
    <xf numFmtId="0" fontId="13" fillId="5" borderId="0" xfId="0" applyFont="1" applyFill="1" applyAlignment="1">
      <alignment vertical="center"/>
    </xf>
    <xf numFmtId="3" fontId="14" fillId="0" borderId="0" xfId="0" applyNumberFormat="1" applyFont="1" applyAlignment="1">
      <alignment horizontal="right" vertical="center" wrapText="1"/>
    </xf>
    <xf numFmtId="3" fontId="14" fillId="0" borderId="0" xfId="0" applyNumberFormat="1" applyFont="1" applyAlignment="1">
      <alignment horizontal="right" vertical="center"/>
    </xf>
    <xf numFmtId="3" fontId="14" fillId="4" borderId="0" xfId="0" applyNumberFormat="1" applyFont="1" applyFill="1" applyAlignment="1">
      <alignment horizontal="center" vertical="center"/>
    </xf>
    <xf numFmtId="3" fontId="14" fillId="4" borderId="0" xfId="0" applyNumberFormat="1" applyFont="1" applyFill="1" applyAlignment="1">
      <alignment vertical="center"/>
    </xf>
    <xf numFmtId="166" fontId="14" fillId="4" borderId="0" xfId="0" applyNumberFormat="1" applyFont="1" applyFill="1" applyAlignment="1">
      <alignment vertical="center" wrapText="1"/>
    </xf>
    <xf numFmtId="3" fontId="14" fillId="0" borderId="0" xfId="0" applyNumberFormat="1" applyFont="1" applyAlignment="1">
      <alignment vertical="center" wrapText="1"/>
    </xf>
    <xf numFmtId="3" fontId="14" fillId="4" borderId="0" xfId="0" applyNumberFormat="1" applyFont="1" applyFill="1" applyAlignment="1">
      <alignment vertical="center" wrapText="1"/>
    </xf>
    <xf numFmtId="3" fontId="14" fillId="2" borderId="0" xfId="0" applyNumberFormat="1" applyFont="1" applyFill="1" applyAlignment="1">
      <alignment vertical="center" wrapText="1"/>
    </xf>
    <xf numFmtId="3" fontId="25" fillId="0" borderId="0" xfId="0" applyNumberFormat="1" applyFont="1" applyAlignment="1">
      <alignment vertical="center" wrapText="1"/>
    </xf>
    <xf numFmtId="166" fontId="14" fillId="0" borderId="0" xfId="0" applyNumberFormat="1" applyFont="1" applyAlignment="1">
      <alignment vertical="center" wrapText="1"/>
    </xf>
    <xf numFmtId="0" fontId="25" fillId="0" borderId="0" xfId="0" applyFont="1" applyAlignment="1">
      <alignment vertical="center" wrapText="1"/>
    </xf>
    <xf numFmtId="166" fontId="14" fillId="4" borderId="9" xfId="0" applyNumberFormat="1" applyFont="1" applyFill="1" applyBorder="1" applyAlignment="1">
      <alignment horizontal="right" vertical="center" wrapText="1"/>
    </xf>
    <xf numFmtId="3" fontId="0" fillId="0" borderId="0" xfId="0" applyNumberFormat="1"/>
    <xf numFmtId="0" fontId="13" fillId="9" borderId="5" xfId="0" applyFont="1" applyFill="1" applyBorder="1" applyAlignment="1">
      <alignment vertical="center"/>
    </xf>
    <xf numFmtId="9" fontId="5" fillId="0" borderId="0" xfId="0" applyNumberFormat="1" applyFont="1" applyAlignment="1">
      <alignment horizontal="right" vertical="center"/>
    </xf>
    <xf numFmtId="167" fontId="5" fillId="0" borderId="0" xfId="2" applyNumberFormat="1" applyFont="1" applyFill="1" applyAlignment="1">
      <alignment horizontal="right" vertical="center"/>
    </xf>
    <xf numFmtId="10" fontId="5" fillId="0" borderId="0" xfId="2" applyNumberFormat="1" applyFont="1" applyFill="1" applyAlignment="1">
      <alignment horizontal="right" vertical="center"/>
    </xf>
    <xf numFmtId="3" fontId="5" fillId="0" borderId="0" xfId="0" applyNumberFormat="1" applyFont="1" applyAlignment="1">
      <alignment horizontal="right" vertical="center"/>
    </xf>
    <xf numFmtId="168" fontId="5" fillId="0" borderId="0" xfId="0" applyNumberFormat="1" applyFont="1" applyAlignment="1">
      <alignment horizontal="right" vertical="center"/>
    </xf>
    <xf numFmtId="0" fontId="5" fillId="0" borderId="0" xfId="0" applyFont="1" applyAlignment="1">
      <alignment horizontal="left" vertical="center"/>
    </xf>
    <xf numFmtId="167" fontId="5" fillId="0" borderId="0" xfId="0" applyNumberFormat="1" applyFont="1" applyAlignment="1">
      <alignment horizontal="right" vertical="center"/>
    </xf>
    <xf numFmtId="10" fontId="5" fillId="0" borderId="0" xfId="0" applyNumberFormat="1" applyFont="1" applyAlignment="1">
      <alignment horizontal="right" vertical="center"/>
    </xf>
    <xf numFmtId="0" fontId="28" fillId="0" borderId="0" xfId="0" applyFont="1" applyAlignment="1">
      <alignment horizontal="center" wrapText="1"/>
    </xf>
    <xf numFmtId="169" fontId="28" fillId="0" borderId="0" xfId="0" applyNumberFormat="1" applyFont="1" applyAlignment="1">
      <alignment horizontal="right"/>
    </xf>
    <xf numFmtId="0" fontId="28" fillId="0" borderId="0" xfId="0" applyFont="1" applyAlignment="1">
      <alignment horizontal="right"/>
    </xf>
    <xf numFmtId="3" fontId="28" fillId="0" borderId="0" xfId="0" applyNumberFormat="1" applyFont="1" applyAlignment="1">
      <alignment horizontal="right"/>
    </xf>
    <xf numFmtId="166" fontId="5" fillId="0" borderId="0" xfId="0" applyNumberFormat="1" applyFont="1" applyAlignment="1">
      <alignment horizontal="right"/>
    </xf>
    <xf numFmtId="0" fontId="5" fillId="0" borderId="0" xfId="0" applyFont="1" applyAlignment="1">
      <alignment horizontal="center" wrapText="1"/>
    </xf>
    <xf numFmtId="164" fontId="5" fillId="0" borderId="0" xfId="0" applyNumberFormat="1" applyFont="1" applyAlignment="1">
      <alignment horizontal="right"/>
    </xf>
    <xf numFmtId="3" fontId="5" fillId="0" borderId="0" xfId="0" applyNumberFormat="1" applyFont="1" applyAlignment="1">
      <alignment horizontal="right"/>
    </xf>
    <xf numFmtId="0" fontId="14" fillId="2" borderId="32" xfId="0" applyFont="1" applyFill="1" applyBorder="1" applyAlignment="1">
      <alignment horizontal="centerContinuous" vertical="center" wrapText="1"/>
    </xf>
    <xf numFmtId="3" fontId="9" fillId="0" borderId="9" xfId="0" applyNumberFormat="1" applyFont="1" applyBorder="1" applyAlignment="1">
      <alignment vertical="center" wrapText="1"/>
    </xf>
    <xf numFmtId="3" fontId="9" fillId="0" borderId="9" xfId="0" applyNumberFormat="1" applyFont="1" applyBorder="1" applyAlignment="1">
      <alignment vertical="center"/>
    </xf>
    <xf numFmtId="3" fontId="9" fillId="0" borderId="0" xfId="0" applyNumberFormat="1" applyFont="1" applyAlignment="1">
      <alignment horizontal="right" vertical="center"/>
    </xf>
    <xf numFmtId="3" fontId="9" fillId="0" borderId="0" xfId="0" applyNumberFormat="1" applyFont="1" applyAlignment="1">
      <alignment vertical="center"/>
    </xf>
    <xf numFmtId="0" fontId="14" fillId="2" borderId="15" xfId="0" applyFont="1" applyFill="1" applyBorder="1" applyAlignment="1">
      <alignment vertical="center" wrapText="1"/>
    </xf>
    <xf numFmtId="0" fontId="14" fillId="2" borderId="15" xfId="0" applyFont="1" applyFill="1" applyBorder="1" applyAlignment="1">
      <alignment vertical="center"/>
    </xf>
    <xf numFmtId="170" fontId="14" fillId="0" borderId="34" xfId="0" applyNumberFormat="1" applyFont="1" applyBorder="1" applyAlignment="1">
      <alignment horizontal="right" vertical="center" wrapText="1"/>
    </xf>
    <xf numFmtId="0" fontId="14" fillId="2" borderId="2" xfId="0" applyFont="1" applyFill="1" applyBorder="1" applyAlignment="1">
      <alignment horizontal="centerContinuous" vertical="center"/>
    </xf>
    <xf numFmtId="9" fontId="14" fillId="4" borderId="9" xfId="0" applyNumberFormat="1" applyFont="1" applyFill="1" applyBorder="1" applyAlignment="1">
      <alignment horizontal="right" vertical="center" wrapText="1"/>
    </xf>
    <xf numFmtId="3" fontId="14" fillId="2" borderId="2" xfId="0" applyNumberFormat="1" applyFont="1" applyFill="1" applyBorder="1" applyAlignment="1">
      <alignment horizontal="centerContinuous" vertical="center"/>
    </xf>
    <xf numFmtId="9" fontId="14" fillId="4" borderId="5" xfId="0" applyNumberFormat="1" applyFont="1" applyFill="1" applyBorder="1" applyAlignment="1">
      <alignment horizontal="right" vertical="center"/>
    </xf>
    <xf numFmtId="0" fontId="10" fillId="2" borderId="2" xfId="0" applyFont="1" applyFill="1" applyBorder="1" applyAlignment="1">
      <alignment horizontal="right" vertical="center" wrapText="1"/>
    </xf>
    <xf numFmtId="9" fontId="10" fillId="2" borderId="2" xfId="0" applyNumberFormat="1" applyFont="1" applyFill="1" applyBorder="1" applyAlignment="1">
      <alignment horizontal="right" vertical="center"/>
    </xf>
    <xf numFmtId="0" fontId="14" fillId="2" borderId="2" xfId="0" applyFont="1" applyFill="1" applyBorder="1" applyAlignment="1">
      <alignment horizontal="right" vertical="center" wrapText="1"/>
    </xf>
    <xf numFmtId="9" fontId="14" fillId="2" borderId="25" xfId="0" applyNumberFormat="1" applyFont="1" applyFill="1" applyBorder="1" applyAlignment="1">
      <alignment horizontal="right" vertical="center"/>
    </xf>
    <xf numFmtId="9" fontId="14" fillId="4" borderId="0" xfId="2" applyFont="1" applyFill="1" applyBorder="1" applyAlignment="1">
      <alignment horizontal="right" vertical="center" wrapText="1"/>
    </xf>
    <xf numFmtId="9" fontId="14" fillId="4" borderId="5" xfId="2" applyFont="1" applyFill="1" applyBorder="1" applyAlignment="1">
      <alignment horizontal="right" vertical="center" wrapText="1"/>
    </xf>
    <xf numFmtId="9" fontId="14" fillId="0" borderId="0" xfId="2" applyFont="1" applyBorder="1" applyAlignment="1">
      <alignment horizontal="right" vertical="center" wrapText="1"/>
    </xf>
    <xf numFmtId="9" fontId="14" fillId="0" borderId="5" xfId="2" applyFont="1" applyBorder="1" applyAlignment="1">
      <alignment horizontal="right" vertical="center" wrapText="1"/>
    </xf>
    <xf numFmtId="0" fontId="14" fillId="2" borderId="0" xfId="0" applyFont="1" applyFill="1" applyAlignment="1">
      <alignment horizontal="right" vertical="center" wrapText="1"/>
    </xf>
    <xf numFmtId="9" fontId="14" fillId="2" borderId="0" xfId="2" applyFont="1" applyFill="1" applyBorder="1" applyAlignment="1">
      <alignment horizontal="right" vertical="center" wrapText="1"/>
    </xf>
    <xf numFmtId="9" fontId="14" fillId="2" borderId="5" xfId="2" applyFont="1" applyFill="1" applyBorder="1" applyAlignment="1">
      <alignment horizontal="right" vertical="center" wrapText="1"/>
    </xf>
    <xf numFmtId="0" fontId="13" fillId="5" borderId="5" xfId="0" applyFont="1" applyFill="1" applyBorder="1" applyAlignment="1">
      <alignment horizontal="center" vertical="center" wrapText="1"/>
    </xf>
    <xf numFmtId="0" fontId="10" fillId="2" borderId="0" xfId="0" applyFont="1" applyFill="1" applyAlignment="1">
      <alignment horizontal="right" vertical="center" wrapText="1"/>
    </xf>
    <xf numFmtId="0" fontId="10" fillId="4" borderId="0" xfId="0" applyFont="1" applyFill="1" applyAlignment="1">
      <alignment horizontal="right" vertical="center" wrapText="1"/>
    </xf>
    <xf numFmtId="0" fontId="10" fillId="0" borderId="0" xfId="0" applyFont="1" applyAlignment="1">
      <alignment horizontal="right" vertical="center" wrapText="1"/>
    </xf>
    <xf numFmtId="9" fontId="14" fillId="11" borderId="0" xfId="0" applyNumberFormat="1" applyFont="1" applyFill="1" applyAlignment="1">
      <alignment horizontal="right" vertical="center"/>
    </xf>
    <xf numFmtId="0" fontId="14" fillId="2" borderId="0" xfId="0" applyFont="1" applyFill="1" applyAlignment="1">
      <alignment horizontal="right" vertical="center"/>
    </xf>
    <xf numFmtId="9" fontId="14" fillId="0" borderId="9" xfId="0" applyNumberFormat="1" applyFont="1" applyBorder="1" applyAlignment="1">
      <alignment horizontal="right" vertical="center"/>
    </xf>
    <xf numFmtId="3" fontId="14" fillId="2" borderId="0" xfId="0" applyNumberFormat="1" applyFont="1" applyFill="1" applyAlignment="1">
      <alignment horizontal="centerContinuous" vertical="center" wrapText="1"/>
    </xf>
    <xf numFmtId="0" fontId="14" fillId="11" borderId="0" xfId="0" applyFont="1" applyFill="1" applyAlignment="1">
      <alignment horizontal="right" vertical="center" wrapText="1"/>
    </xf>
    <xf numFmtId="0" fontId="14" fillId="0" borderId="7" xfId="0" applyFont="1" applyBorder="1" applyAlignment="1">
      <alignment horizontal="right" vertical="center" wrapText="1"/>
    </xf>
    <xf numFmtId="0" fontId="26" fillId="9" borderId="0" xfId="0" applyFont="1" applyFill="1" applyAlignment="1">
      <alignment vertical="center"/>
    </xf>
    <xf numFmtId="0" fontId="14" fillId="4" borderId="10" xfId="0" applyFont="1" applyFill="1" applyBorder="1" applyAlignment="1">
      <alignment horizontal="right" vertical="center" wrapText="1"/>
    </xf>
    <xf numFmtId="3" fontId="14" fillId="4" borderId="10" xfId="0" applyNumberFormat="1" applyFont="1" applyFill="1" applyBorder="1" applyAlignment="1">
      <alignment vertical="center" wrapText="1"/>
    </xf>
    <xf numFmtId="0" fontId="13" fillId="5" borderId="0" xfId="0" applyFont="1" applyFill="1" applyAlignment="1">
      <alignment horizontal="centerContinuous" vertical="center" wrapText="1"/>
    </xf>
    <xf numFmtId="0" fontId="14" fillId="2" borderId="0" xfId="0" applyFont="1" applyFill="1" applyAlignment="1">
      <alignment vertical="center"/>
    </xf>
    <xf numFmtId="0" fontId="22" fillId="0" borderId="0" xfId="0" applyFont="1" applyAlignment="1">
      <alignment horizontal="center" vertical="center" wrapText="1"/>
    </xf>
    <xf numFmtId="0" fontId="13" fillId="8" borderId="24" xfId="0" applyFont="1" applyFill="1" applyBorder="1" applyAlignment="1">
      <alignment horizontal="left" vertical="center" wrapText="1"/>
    </xf>
    <xf numFmtId="0" fontId="35" fillId="0" borderId="0" xfId="0" applyFont="1" applyAlignment="1">
      <alignment horizontal="left" vertical="top" shrinkToFit="1"/>
    </xf>
    <xf numFmtId="0" fontId="36" fillId="0" borderId="0" xfId="0" applyFont="1" applyAlignment="1">
      <alignment horizontal="right" vertical="center" shrinkToFit="1"/>
    </xf>
    <xf numFmtId="0" fontId="14" fillId="4" borderId="10" xfId="0" applyFont="1" applyFill="1" applyBorder="1" applyAlignment="1">
      <alignment horizontal="left" vertical="center"/>
    </xf>
    <xf numFmtId="0" fontId="14" fillId="4" borderId="0" xfId="0" applyFont="1" applyFill="1" applyAlignment="1">
      <alignment horizontal="left" vertical="center"/>
    </xf>
    <xf numFmtId="0" fontId="13" fillId="8" borderId="10" xfId="3" applyFont="1" applyFill="1" applyBorder="1" applyAlignment="1">
      <alignment vertical="center" wrapText="1"/>
    </xf>
    <xf numFmtId="0" fontId="14" fillId="0" borderId="14" xfId="0" applyFont="1" applyBorder="1" applyAlignment="1">
      <alignment horizontal="left" vertical="center"/>
    </xf>
    <xf numFmtId="0" fontId="14" fillId="8" borderId="0" xfId="3" applyFont="1" applyFill="1" applyBorder="1" applyAlignment="1">
      <alignment horizontal="left" vertical="center"/>
    </xf>
    <xf numFmtId="0" fontId="23" fillId="0" borderId="14" xfId="0" applyFont="1" applyBorder="1" applyAlignment="1">
      <alignment vertical="center" wrapText="1"/>
    </xf>
    <xf numFmtId="3" fontId="14" fillId="0" borderId="4" xfId="0" applyNumberFormat="1" applyFont="1" applyBorder="1" applyAlignment="1">
      <alignment vertical="center" wrapText="1"/>
    </xf>
    <xf numFmtId="3" fontId="14" fillId="4" borderId="4" xfId="0" applyNumberFormat="1" applyFont="1" applyFill="1" applyBorder="1" applyAlignment="1">
      <alignment vertical="center" wrapText="1"/>
    </xf>
    <xf numFmtId="3" fontId="14" fillId="2" borderId="4" xfId="0" applyNumberFormat="1" applyFont="1" applyFill="1" applyBorder="1" applyAlignment="1">
      <alignment vertical="center" wrapText="1"/>
    </xf>
    <xf numFmtId="3" fontId="14" fillId="4" borderId="4" xfId="0" applyNumberFormat="1" applyFont="1" applyFill="1" applyBorder="1" applyAlignment="1">
      <alignment horizontal="right" vertical="center" wrapText="1"/>
    </xf>
    <xf numFmtId="166" fontId="14" fillId="0" borderId="4" xfId="0" applyNumberFormat="1" applyFont="1" applyBorder="1" applyAlignment="1">
      <alignment vertical="center" wrapText="1"/>
    </xf>
    <xf numFmtId="166" fontId="14" fillId="4" borderId="4" xfId="0" applyNumberFormat="1" applyFont="1" applyFill="1" applyBorder="1" applyAlignment="1">
      <alignment vertical="center" wrapText="1"/>
    </xf>
    <xf numFmtId="3" fontId="13" fillId="5" borderId="4" xfId="0" applyNumberFormat="1" applyFont="1" applyFill="1" applyBorder="1" applyAlignment="1">
      <alignment vertical="center"/>
    </xf>
    <xf numFmtId="166" fontId="13" fillId="5" borderId="4" xfId="0" applyNumberFormat="1" applyFont="1" applyFill="1" applyBorder="1" applyAlignment="1">
      <alignment vertical="center"/>
    </xf>
    <xf numFmtId="166" fontId="14" fillId="4" borderId="4" xfId="1" applyNumberFormat="1" applyFont="1" applyFill="1" applyBorder="1" applyAlignment="1">
      <alignment vertical="center" wrapText="1"/>
    </xf>
    <xf numFmtId="166" fontId="14" fillId="0" borderId="4" xfId="1" applyNumberFormat="1" applyFont="1" applyFill="1" applyBorder="1" applyAlignment="1">
      <alignment vertical="center" wrapText="1"/>
    </xf>
    <xf numFmtId="0" fontId="16" fillId="7" borderId="0" xfId="0" applyFont="1" applyFill="1" applyAlignment="1">
      <alignment horizontal="left" vertical="center" wrapText="1"/>
    </xf>
    <xf numFmtId="0" fontId="16" fillId="7" borderId="9" xfId="0" applyFont="1" applyFill="1" applyBorder="1" applyAlignment="1">
      <alignment horizontal="right" vertical="center" wrapText="1"/>
    </xf>
    <xf numFmtId="0" fontId="16" fillId="7" borderId="9" xfId="0" applyFont="1" applyFill="1" applyBorder="1" applyAlignment="1">
      <alignment vertical="center" wrapText="1"/>
    </xf>
    <xf numFmtId="0" fontId="24" fillId="7" borderId="0" xfId="0" applyFont="1" applyFill="1" applyAlignment="1">
      <alignment vertical="center" wrapText="1"/>
    </xf>
    <xf numFmtId="0" fontId="24" fillId="7" borderId="4" xfId="0" applyFont="1" applyFill="1" applyBorder="1" applyAlignment="1">
      <alignment vertical="center" wrapText="1"/>
    </xf>
    <xf numFmtId="0" fontId="13" fillId="8" borderId="0" xfId="0" applyFont="1" applyFill="1" applyAlignment="1">
      <alignment vertical="center"/>
    </xf>
    <xf numFmtId="166" fontId="14" fillId="2" borderId="9" xfId="0" applyNumberFormat="1" applyFont="1" applyFill="1" applyBorder="1" applyAlignment="1">
      <alignment vertical="center"/>
    </xf>
    <xf numFmtId="166" fontId="14" fillId="2" borderId="9" xfId="1" applyNumberFormat="1" applyFont="1" applyFill="1" applyBorder="1" applyAlignment="1">
      <alignment horizontal="right" vertical="center" wrapText="1"/>
    </xf>
    <xf numFmtId="166" fontId="14" fillId="2" borderId="9" xfId="1" applyNumberFormat="1" applyFont="1" applyFill="1" applyBorder="1" applyAlignment="1">
      <alignment vertical="center" wrapText="1"/>
    </xf>
    <xf numFmtId="166" fontId="14" fillId="2" borderId="0" xfId="1" applyNumberFormat="1" applyFont="1" applyFill="1" applyBorder="1" applyAlignment="1">
      <alignment vertical="center" wrapText="1"/>
    </xf>
    <xf numFmtId="166" fontId="14" fillId="2" borderId="4" xfId="1" applyNumberFormat="1" applyFont="1" applyFill="1" applyBorder="1" applyAlignment="1">
      <alignment vertical="center" wrapText="1"/>
    </xf>
    <xf numFmtId="0" fontId="34" fillId="0" borderId="0" xfId="0" applyFont="1" applyAlignment="1">
      <alignment shrinkToFit="1"/>
    </xf>
    <xf numFmtId="0" fontId="36" fillId="0" borderId="0" xfId="0" applyFont="1" applyAlignment="1">
      <alignment horizontal="left"/>
    </xf>
    <xf numFmtId="0" fontId="14" fillId="0" borderId="4" xfId="0" applyFont="1" applyBorder="1" applyAlignment="1">
      <alignment horizontal="center" vertical="center" wrapText="1"/>
    </xf>
    <xf numFmtId="0" fontId="38" fillId="5" borderId="0" xfId="0" applyFont="1" applyFill="1" applyAlignment="1">
      <alignment horizontal="center" vertical="center" wrapText="1"/>
    </xf>
    <xf numFmtId="0" fontId="13" fillId="8" borderId="0" xfId="0" applyFont="1" applyFill="1" applyAlignment="1">
      <alignment horizontal="left" vertical="center" wrapText="1"/>
    </xf>
    <xf numFmtId="0" fontId="14" fillId="4" borderId="0" xfId="0" applyFont="1" applyFill="1" applyAlignment="1">
      <alignment horizontal="left" vertical="center" wrapText="1"/>
    </xf>
    <xf numFmtId="9" fontId="14" fillId="4" borderId="0" xfId="2" applyFont="1" applyFill="1" applyBorder="1" applyAlignment="1">
      <alignment horizontal="right" vertical="center"/>
    </xf>
    <xf numFmtId="9" fontId="14" fillId="0" borderId="15" xfId="2" applyFont="1" applyFill="1" applyBorder="1" applyAlignment="1">
      <alignment horizontal="right" vertical="center"/>
    </xf>
    <xf numFmtId="9" fontId="14" fillId="4" borderId="9" xfId="2" applyFont="1" applyFill="1" applyBorder="1" applyAlignment="1">
      <alignment horizontal="right" vertical="center"/>
    </xf>
    <xf numFmtId="0" fontId="37" fillId="7" borderId="0" xfId="0" applyFont="1" applyFill="1" applyAlignment="1">
      <alignment horizontal="center" vertical="center" wrapText="1"/>
    </xf>
    <xf numFmtId="0" fontId="16" fillId="7" borderId="9"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5" xfId="0" applyFont="1" applyFill="1" applyBorder="1" applyAlignment="1">
      <alignment horizontal="center" vertical="center" wrapText="1"/>
    </xf>
    <xf numFmtId="9" fontId="14" fillId="0" borderId="0" xfId="0" applyNumberFormat="1" applyFont="1" applyAlignment="1">
      <alignment horizontal="right" vertical="center" wrapText="1"/>
    </xf>
    <xf numFmtId="0" fontId="10" fillId="0" borderId="0" xfId="0" applyFont="1" applyAlignment="1">
      <alignment horizontal="left" vertical="center" wrapText="1"/>
    </xf>
    <xf numFmtId="0" fontId="10" fillId="4" borderId="0" xfId="0" applyFont="1" applyFill="1" applyAlignment="1">
      <alignment vertical="center" wrapText="1"/>
    </xf>
    <xf numFmtId="0" fontId="16" fillId="7" borderId="10" xfId="0" applyFont="1" applyFill="1" applyBorder="1" applyAlignment="1">
      <alignment horizontal="center" vertical="center" wrapText="1"/>
    </xf>
    <xf numFmtId="170" fontId="14" fillId="0" borderId="15" xfId="0" applyNumberFormat="1" applyFont="1" applyBorder="1" applyAlignment="1">
      <alignment horizontal="right" vertical="center" wrapText="1"/>
    </xf>
    <xf numFmtId="0" fontId="37" fillId="7" borderId="13"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4" fillId="3" borderId="0" xfId="0" applyFont="1" applyFill="1" applyAlignment="1">
      <alignment vertical="center" wrapText="1"/>
    </xf>
    <xf numFmtId="0" fontId="14" fillId="2" borderId="18" xfId="0" applyFont="1" applyFill="1" applyBorder="1" applyAlignment="1">
      <alignment horizontal="right" vertical="center"/>
    </xf>
    <xf numFmtId="9" fontId="14" fillId="2" borderId="0" xfId="0" applyNumberFormat="1" applyFont="1" applyFill="1" applyAlignment="1">
      <alignment vertical="center" wrapText="1"/>
    </xf>
    <xf numFmtId="9" fontId="14" fillId="2" borderId="18" xfId="0" applyNumberFormat="1" applyFont="1" applyFill="1" applyBorder="1" applyAlignment="1">
      <alignment vertical="center"/>
    </xf>
    <xf numFmtId="9" fontId="14" fillId="2" borderId="18" xfId="0" applyNumberFormat="1" applyFont="1" applyFill="1" applyBorder="1" applyAlignment="1">
      <alignment vertical="center" wrapText="1"/>
    </xf>
    <xf numFmtId="9" fontId="14" fillId="2" borderId="19" xfId="0" applyNumberFormat="1" applyFont="1" applyFill="1" applyBorder="1" applyAlignment="1">
      <alignment vertical="center"/>
    </xf>
    <xf numFmtId="167" fontId="14" fillId="2" borderId="18" xfId="0" applyNumberFormat="1" applyFont="1" applyFill="1" applyBorder="1" applyAlignment="1">
      <alignment vertical="center"/>
    </xf>
    <xf numFmtId="167" fontId="14" fillId="2" borderId="18" xfId="0" applyNumberFormat="1" applyFont="1" applyFill="1" applyBorder="1" applyAlignment="1">
      <alignment vertical="center" wrapText="1"/>
    </xf>
    <xf numFmtId="0" fontId="13" fillId="8" borderId="0" xfId="0" applyFont="1" applyFill="1" applyAlignment="1">
      <alignment horizontal="left" vertical="center"/>
    </xf>
    <xf numFmtId="0" fontId="16" fillId="9" borderId="0" xfId="0" applyFont="1" applyFill="1" applyAlignment="1">
      <alignment vertical="center" wrapText="1"/>
    </xf>
    <xf numFmtId="9" fontId="14" fillId="2" borderId="9" xfId="0" applyNumberFormat="1" applyFont="1" applyFill="1" applyBorder="1" applyAlignment="1">
      <alignment vertical="center" wrapText="1"/>
    </xf>
    <xf numFmtId="9" fontId="14" fillId="2" borderId="12" xfId="0" applyNumberFormat="1" applyFont="1" applyFill="1" applyBorder="1" applyAlignment="1">
      <alignment horizontal="right" vertical="center" wrapText="1"/>
    </xf>
    <xf numFmtId="0" fontId="16" fillId="7" borderId="9" xfId="0" applyFont="1" applyFill="1" applyBorder="1" applyAlignment="1">
      <alignment horizontal="centerContinuous" vertical="center" wrapText="1"/>
    </xf>
    <xf numFmtId="0" fontId="14" fillId="3" borderId="0" xfId="0" applyFont="1" applyFill="1" applyAlignment="1">
      <alignment horizontal="left" vertical="center" wrapText="1"/>
    </xf>
    <xf numFmtId="9" fontId="14" fillId="0" borderId="35" xfId="0" applyNumberFormat="1" applyFont="1" applyBorder="1" applyAlignment="1">
      <alignment horizontal="right" vertical="center"/>
    </xf>
    <xf numFmtId="0" fontId="25" fillId="2" borderId="0" xfId="0" applyFont="1" applyFill="1" applyAlignment="1">
      <alignment horizontal="centerContinuous" vertical="center" wrapText="1"/>
    </xf>
    <xf numFmtId="0" fontId="14" fillId="10" borderId="0" xfId="0" applyFont="1" applyFill="1" applyAlignment="1">
      <alignment horizontal="left" vertical="center" wrapText="1"/>
    </xf>
    <xf numFmtId="0" fontId="14" fillId="10" borderId="11" xfId="0" applyFont="1" applyFill="1" applyBorder="1" applyAlignment="1">
      <alignment vertical="center" wrapText="1"/>
    </xf>
    <xf numFmtId="9" fontId="14" fillId="10" borderId="11" xfId="0" applyNumberFormat="1" applyFont="1" applyFill="1" applyBorder="1" applyAlignment="1">
      <alignment vertical="center"/>
    </xf>
    <xf numFmtId="9" fontId="14" fillId="10" borderId="9" xfId="0" applyNumberFormat="1" applyFont="1" applyFill="1" applyBorder="1" applyAlignment="1">
      <alignment vertical="center"/>
    </xf>
    <xf numFmtId="0" fontId="14" fillId="10" borderId="10" xfId="0" applyFont="1" applyFill="1" applyBorder="1" applyAlignment="1">
      <alignment vertical="center" wrapText="1"/>
    </xf>
    <xf numFmtId="0" fontId="14" fillId="8" borderId="0" xfId="0" applyFont="1" applyFill="1" applyAlignment="1">
      <alignment vertical="center" wrapText="1"/>
    </xf>
    <xf numFmtId="0" fontId="13" fillId="8" borderId="2" xfId="0" applyFont="1" applyFill="1" applyBorder="1" applyAlignment="1">
      <alignment horizontal="left" vertical="center" wrapText="1"/>
    </xf>
    <xf numFmtId="0" fontId="16" fillId="7" borderId="9" xfId="0" applyFont="1" applyFill="1" applyBorder="1" applyAlignment="1">
      <alignment horizontal="centerContinuous" vertical="center"/>
    </xf>
    <xf numFmtId="0" fontId="16" fillId="7" borderId="0" xfId="0" applyFont="1" applyFill="1" applyAlignment="1">
      <alignment horizontal="centerContinuous" vertical="center"/>
    </xf>
    <xf numFmtId="0" fontId="19" fillId="8" borderId="2" xfId="0" applyFont="1" applyFill="1" applyBorder="1" applyAlignment="1">
      <alignment horizontal="left" vertical="center" wrapText="1"/>
    </xf>
    <xf numFmtId="0" fontId="16" fillId="7" borderId="5" xfId="0" applyFont="1" applyFill="1" applyBorder="1" applyAlignment="1">
      <alignment horizontal="centerContinuous" vertical="center"/>
    </xf>
    <xf numFmtId="0" fontId="19" fillId="8" borderId="0" xfId="0" applyFont="1" applyFill="1" applyAlignment="1">
      <alignment horizontal="left" vertical="center" wrapText="1"/>
    </xf>
    <xf numFmtId="0" fontId="10" fillId="4" borderId="0" xfId="0" applyFont="1" applyFill="1" applyAlignment="1">
      <alignment horizontal="left" vertical="center" wrapText="1"/>
    </xf>
    <xf numFmtId="0" fontId="10" fillId="2" borderId="9" xfId="0" applyFont="1" applyFill="1" applyBorder="1" applyAlignment="1">
      <alignment horizontal="right" vertical="center" wrapText="1"/>
    </xf>
    <xf numFmtId="9" fontId="10" fillId="2" borderId="9" xfId="0" applyNumberFormat="1" applyFont="1" applyFill="1" applyBorder="1" applyAlignment="1">
      <alignment vertical="center"/>
    </xf>
    <xf numFmtId="9" fontId="14" fillId="2" borderId="0" xfId="2" applyFont="1" applyFill="1" applyBorder="1" applyAlignment="1">
      <alignment horizontal="right" vertical="center"/>
    </xf>
    <xf numFmtId="9" fontId="14" fillId="2" borderId="5" xfId="2" applyFont="1" applyFill="1" applyBorder="1" applyAlignment="1">
      <alignment horizontal="right" vertical="center"/>
    </xf>
    <xf numFmtId="0" fontId="39" fillId="7" borderId="0" xfId="0" applyFont="1" applyFill="1" applyAlignment="1">
      <alignment horizontal="center" vertical="center" wrapText="1"/>
    </xf>
    <xf numFmtId="171" fontId="14" fillId="0" borderId="16" xfId="0" applyNumberFormat="1" applyFont="1" applyBorder="1" applyAlignment="1">
      <alignment horizontal="right" vertical="center"/>
    </xf>
    <xf numFmtId="171" fontId="14" fillId="0" borderId="0" xfId="0" applyNumberFormat="1" applyFont="1" applyAlignment="1">
      <alignment horizontal="right" vertical="center" wrapText="1"/>
    </xf>
    <xf numFmtId="171" fontId="14" fillId="0" borderId="15" xfId="0" applyNumberFormat="1" applyFont="1" applyBorder="1" applyAlignment="1">
      <alignment horizontal="right" vertical="center"/>
    </xf>
    <xf numFmtId="171" fontId="14" fillId="0" borderId="15" xfId="0" applyNumberFormat="1" applyFont="1" applyBorder="1" applyAlignment="1">
      <alignment horizontal="right" vertical="center" wrapText="1"/>
    </xf>
    <xf numFmtId="171" fontId="14" fillId="0" borderId="16" xfId="0" applyNumberFormat="1" applyFont="1" applyBorder="1" applyAlignment="1">
      <alignment horizontal="right" vertical="center" wrapText="1"/>
    </xf>
    <xf numFmtId="171" fontId="14" fillId="0" borderId="0" xfId="0" applyNumberFormat="1" applyFont="1" applyAlignment="1">
      <alignment horizontal="right" vertical="center"/>
    </xf>
    <xf numFmtId="171" fontId="14" fillId="0" borderId="15" xfId="0" applyNumberFormat="1" applyFont="1" applyBorder="1" applyAlignment="1">
      <alignment vertical="center"/>
    </xf>
    <xf numFmtId="171" fontId="14" fillId="2" borderId="9" xfId="0" applyNumberFormat="1" applyFont="1" applyFill="1" applyBorder="1" applyAlignment="1">
      <alignment horizontal="right" vertical="center"/>
    </xf>
    <xf numFmtId="171" fontId="14" fillId="2" borderId="9" xfId="0" applyNumberFormat="1" applyFont="1" applyFill="1" applyBorder="1" applyAlignment="1">
      <alignment horizontal="right" vertical="center" wrapText="1"/>
    </xf>
    <xf numFmtId="171" fontId="14" fillId="2" borderId="9" xfId="0" applyNumberFormat="1" applyFont="1" applyFill="1" applyBorder="1" applyAlignment="1">
      <alignment vertical="center" wrapText="1"/>
    </xf>
    <xf numFmtId="171" fontId="14" fillId="2" borderId="0" xfId="0" applyNumberFormat="1" applyFont="1" applyFill="1" applyAlignment="1">
      <alignment vertical="center" wrapText="1"/>
    </xf>
    <xf numFmtId="171" fontId="14" fillId="2" borderId="4" xfId="0" applyNumberFormat="1" applyFont="1" applyFill="1" applyBorder="1" applyAlignment="1">
      <alignment vertical="center" wrapText="1"/>
    </xf>
    <xf numFmtId="171" fontId="14" fillId="4" borderId="11" xfId="0" applyNumberFormat="1" applyFont="1" applyFill="1" applyBorder="1" applyAlignment="1">
      <alignment horizontal="right" vertical="center"/>
    </xf>
    <xf numFmtId="171" fontId="14" fillId="4" borderId="0" xfId="0" applyNumberFormat="1" applyFont="1" applyFill="1" applyAlignment="1">
      <alignment horizontal="right" vertical="center" wrapText="1"/>
    </xf>
    <xf numFmtId="171" fontId="14" fillId="4" borderId="0" xfId="0" applyNumberFormat="1" applyFont="1" applyFill="1" applyAlignment="1">
      <alignment horizontal="right" vertical="center"/>
    </xf>
    <xf numFmtId="171" fontId="14" fillId="4" borderId="9" xfId="0" applyNumberFormat="1" applyFont="1" applyFill="1" applyBorder="1" applyAlignment="1">
      <alignment horizontal="right" vertical="center"/>
    </xf>
    <xf numFmtId="171" fontId="14" fillId="4" borderId="9" xfId="0" applyNumberFormat="1" applyFont="1" applyFill="1" applyBorder="1" applyAlignment="1">
      <alignment horizontal="right" vertical="center" wrapText="1"/>
    </xf>
    <xf numFmtId="171" fontId="14" fillId="4" borderId="11" xfId="0" applyNumberFormat="1" applyFont="1" applyFill="1" applyBorder="1" applyAlignment="1">
      <alignment horizontal="right" vertical="center" wrapText="1"/>
    </xf>
    <xf numFmtId="171" fontId="14" fillId="4" borderId="9" xfId="0" applyNumberFormat="1" applyFont="1" applyFill="1" applyBorder="1" applyAlignment="1">
      <alignment vertical="center"/>
    </xf>
    <xf numFmtId="171" fontId="22" fillId="0" borderId="16" xfId="0" applyNumberFormat="1" applyFont="1" applyBorder="1" applyAlignment="1">
      <alignment horizontal="center" vertical="center" wrapText="1"/>
    </xf>
    <xf numFmtId="171" fontId="10" fillId="0" borderId="15" xfId="0" applyNumberFormat="1" applyFont="1" applyBorder="1" applyAlignment="1">
      <alignment vertical="center" wrapText="1"/>
    </xf>
    <xf numFmtId="171" fontId="14" fillId="0" borderId="0" xfId="0" applyNumberFormat="1" applyFont="1" applyAlignment="1">
      <alignment horizontal="left" vertical="center"/>
    </xf>
    <xf numFmtId="171" fontId="10" fillId="4" borderId="9" xfId="0" applyNumberFormat="1" applyFont="1" applyFill="1" applyBorder="1" applyAlignment="1">
      <alignment vertical="center" wrapText="1"/>
    </xf>
    <xf numFmtId="171" fontId="22" fillId="4" borderId="9" xfId="0" applyNumberFormat="1" applyFont="1" applyFill="1" applyBorder="1" applyAlignment="1">
      <alignment horizontal="center" vertical="center" wrapText="1"/>
    </xf>
    <xf numFmtId="171" fontId="14" fillId="4" borderId="5" xfId="0" applyNumberFormat="1" applyFont="1" applyFill="1" applyBorder="1" applyAlignment="1">
      <alignment horizontal="right" vertical="center"/>
    </xf>
    <xf numFmtId="171" fontId="14" fillId="0" borderId="15" xfId="0" applyNumberFormat="1" applyFont="1" applyBorder="1" applyAlignment="1">
      <alignment vertical="center" wrapText="1"/>
    </xf>
    <xf numFmtId="171" fontId="14" fillId="0" borderId="0" xfId="0" applyNumberFormat="1" applyFont="1" applyAlignment="1">
      <alignment vertical="center" wrapText="1"/>
    </xf>
    <xf numFmtId="171" fontId="14" fillId="0" borderId="0" xfId="0" applyNumberFormat="1" applyFont="1" applyAlignment="1">
      <alignment vertical="center"/>
    </xf>
    <xf numFmtId="171" fontId="14" fillId="0" borderId="5" xfId="0" applyNumberFormat="1" applyFont="1" applyBorder="1" applyAlignment="1">
      <alignment horizontal="right" vertical="center"/>
    </xf>
    <xf numFmtId="171" fontId="14" fillId="4" borderId="0" xfId="0" applyNumberFormat="1" applyFont="1" applyFill="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20" fillId="0" borderId="8" xfId="0" applyFont="1" applyBorder="1" applyAlignment="1">
      <alignment horizontal="center" vertical="center" wrapText="1"/>
    </xf>
    <xf numFmtId="3" fontId="14" fillId="2" borderId="10" xfId="0" applyNumberFormat="1" applyFont="1" applyFill="1" applyBorder="1" applyAlignment="1">
      <alignment horizontal="centerContinuous" vertical="center" wrapText="1"/>
    </xf>
    <xf numFmtId="3" fontId="14" fillId="2" borderId="5" xfId="0" applyNumberFormat="1" applyFont="1" applyFill="1" applyBorder="1" applyAlignment="1">
      <alignment horizontal="centerContinuous" vertical="center"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21" xfId="0" applyFont="1" applyBorder="1" applyAlignment="1">
      <alignment horizontal="left" vertical="top" wrapText="1"/>
    </xf>
    <xf numFmtId="0" fontId="15" fillId="0" borderId="0" xfId="0" applyFont="1" applyAlignment="1">
      <alignment horizontal="left" vertical="center"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12" fillId="0" borderId="0" xfId="0" applyFont="1" applyAlignment="1">
      <alignment horizontal="left"/>
    </xf>
    <xf numFmtId="0" fontId="16" fillId="7" borderId="1"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3" xfId="0"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67">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right" vertical="center" textRotation="0" wrapText="1"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3" formatCode="0%"/>
      <fill>
        <patternFill patternType="solid">
          <fgColor indexed="64"/>
          <bgColor rgb="FFF0F0F0"/>
        </patternFill>
      </fill>
      <alignment horizontal="right" vertical="center" textRotation="0" wrapText="0" indent="0" justifyLastLine="0" shrinkToFit="0" readingOrder="0"/>
      <border diagonalUp="0" diagonalDown="0">
        <left style="thin">
          <color theme="0"/>
        </left>
        <right/>
        <top/>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numFmt numFmtId="164" formatCode="&quot;$&quot;#,##0_);[Red]\(&quot;$&quot;#,##0\)"/>
      <alignment horizontal="general" vertical="center" textRotation="0" wrapText="1" indent="0" justifyLastLine="0" shrinkToFit="0" readingOrder="0"/>
      <border diagonalUp="0" diagonalDown="0">
        <left style="thin">
          <color rgb="FFF0F0F0"/>
        </left>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border outline="0">
        <left style="thin">
          <color indexed="64"/>
        </left>
        <right style="thin">
          <color indexed="64"/>
        </right>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D6E8E5"/>
        </patternFill>
      </fill>
      <alignment horizontal="centerContinuous"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1"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0" indent="0" justifyLastLine="0" shrinkToFit="0" readingOrder="0"/>
      <border diagonalUp="0" diagonalDown="0">
        <left style="thin">
          <color rgb="FFFFFFFF"/>
        </left>
        <right/>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rgb="FFF0F0F0"/>
        </patternFill>
      </fill>
      <alignment horizontal="general" vertical="center" textRotation="0" wrapText="1" indent="0" justifyLastLine="0" shrinkToFit="0" readingOrder="0"/>
    </dxf>
    <dxf>
      <border outline="0">
        <left style="thin">
          <color indexed="64"/>
        </left>
        <right style="thin">
          <color indexed="64"/>
        </right>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Continuous"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solid">
          <fgColor indexed="64"/>
          <bgColor rgb="FFF0F0F0"/>
        </patternFill>
      </fill>
      <alignment horizontal="general"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97F9E"/>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s>
  <tableStyles count="1" defaultTableStyle="TableStyleMedium2" defaultPivotStyle="PivotStyleLight16">
    <tableStyle name="Invisible" pivot="0" table="0" count="0" xr9:uid="{6189AFC8-AA0C-40D8-8AED-88B48E33F38A}"/>
  </tableStyles>
  <colors>
    <mruColors>
      <color rgb="FF097F9E"/>
      <color rgb="FFD6E8E5"/>
      <color rgb="FFFAEFCD"/>
      <color rgb="FFFFDB6C"/>
      <color rgb="FFFFFFFF"/>
      <color rgb="FFFFABAB"/>
      <color rgb="FFF0F0F0"/>
      <color rgb="FF000AAA"/>
      <color rgb="FF000066"/>
      <color rgb="FFE8F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CB2F9C-137B-43B7-8AC7-AF554429F9C0}" name="Résumé_des_maisons_de_courtage_d’hypothèques_02" displayName="Résumé_des_maisons_de_courtage_d’hypothèques_02" ref="A3:G92" totalsRowShown="0" tableBorderDxfId="66">
  <autoFilter ref="A3:G92" xr:uid="{AFCB2F9C-137B-43B7-8AC7-AF554429F9C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0D42A8B-4E34-4FEA-B690-C70D44A0A146}" name="Résumé"/>
    <tableColumn id="2" xr3:uid="{7B68D789-6648-43C5-B120-BDE267E5A53A}" name="2017"/>
    <tableColumn id="3" xr3:uid="{BDBA8AC9-A3E6-4D43-ACF3-03805339408B}" name="2018"/>
    <tableColumn id="4" xr3:uid="{44125E33-E574-4235-8A63-4638B65FDDF1}" name="2019"/>
    <tableColumn id="5" xr3:uid="{4979D47E-24CC-48C1-90A9-D23532A4FC3E}" name="2020"/>
    <tableColumn id="6" xr3:uid="{967CBA3B-3E8E-422C-83E5-8B1798040E0B}" name="2021"/>
    <tableColumn id="7" xr3:uid="{D1FCF343-B30C-4413-B93C-47D5D47D7A41}" name="2022"/>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06F899-ADE7-4E4A-B76E-0B42C1069F6E}" name="Maisons_de_courtage_inactives_09_02" displayName="Maisons_de_courtage_inactives_09_02" ref="A16:M28" totalsRowShown="0" headerRowDxfId="33" tableBorderDxfId="32">
  <autoFilter ref="A16:M28" xr:uid="{7806F899-ADE7-4E4A-B76E-0B42C1069F6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08441D0-8ADA-4309-853B-DC76156466D0}" name="Blanc"/>
    <tableColumn id="2" xr3:uid="{9AFEFE0F-18E5-4796-B66A-F2B2751B98DF}" name="2017"/>
    <tableColumn id="3" xr3:uid="{1B1C15B4-C8FC-4507-9041-9DAA60BBA9E7}" name="2017(2)"/>
    <tableColumn id="4" xr3:uid="{9842D16F-264A-44AB-9DFE-44CDEDBEE0C1}" name="2018"/>
    <tableColumn id="5" xr3:uid="{7859F9C8-9CF8-43F1-A259-7508ECDA15BE}" name="2018(2)"/>
    <tableColumn id="6" xr3:uid="{E5E317CF-7807-441F-826F-8CBA1CCA57CD}" name="2019"/>
    <tableColumn id="7" xr3:uid="{646ADD29-4B75-4E52-96F0-E0A41502A024}" name="2019(2)"/>
    <tableColumn id="8" xr3:uid="{C03B2B2A-6D6B-41CF-858F-391824E88974}" name="2020"/>
    <tableColumn id="9" xr3:uid="{0A354BD1-71F1-4DC1-9705-5F5405354172}" name="2020(2)"/>
    <tableColumn id="10" xr3:uid="{02839359-C798-42A9-A175-5E362E69B2FD}" name="2021"/>
    <tableColumn id="11" xr3:uid="{3351C12A-BE34-4F11-AC44-3290EB679ECE}" name="2021(2)"/>
    <tableColumn id="12" xr3:uid="{986F3265-E213-4D7D-B354-380544F2B633}" name="2022"/>
    <tableColumn id="13" xr3:uid="{158D3D21-9F5F-4AA1-BC14-4A3D9930EB81}" name="2022(2)"/>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126DD87-3343-4E1F-975A-7BFCB5435D2A}" name="Emplacement_des_maisons_de_courtage_d’hypothèques_09_03" displayName="Emplacement_des_maisons_de_courtage_d’hypothèques_09_03" ref="A32:M57" totalsRowShown="0" headerRowDxfId="31" tableBorderDxfId="30">
  <autoFilter ref="A32:M57" xr:uid="{D126DD87-3343-4E1F-975A-7BFCB5435D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0BC8046-21AA-4D0A-8635-155EBAE01DA0}" name="Blanc"/>
    <tableColumn id="2" xr3:uid="{0DC1CF50-6397-4DE2-9948-8B13DE9C14C7}" name="2017"/>
    <tableColumn id="3" xr3:uid="{56761B17-A7B3-4FEA-A9A4-8F7B2F2AB24A}" name="2017(2)"/>
    <tableColumn id="4" xr3:uid="{68215A3F-B9D5-4772-96B5-0CE8E36E2F00}" name="2018"/>
    <tableColumn id="5" xr3:uid="{3E21695F-F382-4557-9703-8B41C27163B3}" name="2018(2)"/>
    <tableColumn id="6" xr3:uid="{B1821AF6-3DC8-4289-ADB2-440196D1B023}" name="2019"/>
    <tableColumn id="7" xr3:uid="{EF64CB7C-25B4-4A9E-8DCD-D1D7F869C204}" name="2019(2)"/>
    <tableColumn id="8" xr3:uid="{AF7C1387-C285-4ED2-ACA4-552FE1351519}" name="2020"/>
    <tableColumn id="9" xr3:uid="{44BC0CB3-3636-495A-BB76-3C53505DCF76}" name="2020(2)"/>
    <tableColumn id="10" xr3:uid="{03FD6B4C-814D-469A-ACD3-E3F6C72D4382}" name="2021"/>
    <tableColumn id="11" xr3:uid="{4394B16D-29EE-4A7D-B794-302393570167}" name="2021(2)"/>
    <tableColumn id="12" xr3:uid="{00AF5A9C-0742-4D8D-A427-C96B297F7C35}" name="2022"/>
    <tableColumn id="13" xr3:uid="{93D310F6-0254-4DE9-BE97-739B51241258}" name="2022(2)"/>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46FC93B-F3DC-4D33-A953-997832907005}" name="Surveillance_des_courtiers_et_des_agents_hypothécaires_dans_les_maisons_de_courtage_10" displayName="Surveillance_des_courtiers_et_des_agents_hypothécaires_dans_les_maisons_de_courtage_10" ref="A3:M15" totalsRowShown="0" headerRowDxfId="29" tableBorderDxfId="28">
  <autoFilter ref="A3:M15" xr:uid="{946FC93B-F3DC-4D33-A953-9978329070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010423C-E5AA-4633-9F4E-FA01F95B30A9}" name="Blanc"/>
    <tableColumn id="2" xr3:uid="{AF3BF208-2CD4-4BCB-90CF-ADCD442E5FBE}" name="2017"/>
    <tableColumn id="3" xr3:uid="{B8525430-E21F-4322-ADF7-4961B45FBDA8}" name="2017(2)"/>
    <tableColumn id="4" xr3:uid="{0853FA2A-392F-4FFB-8286-D860B7C1263C}" name="2018"/>
    <tableColumn id="5" xr3:uid="{F311C41B-B702-48A8-BA66-2D895F2F1F27}" name="2018(2)"/>
    <tableColumn id="6" xr3:uid="{52442BFF-B233-432A-8C9A-2F6BCEC96DC0}" name="2019"/>
    <tableColumn id="7" xr3:uid="{6DBB740D-37E1-48C2-8682-C2BBE7AC55AC}" name="2019(2)"/>
    <tableColumn id="8" xr3:uid="{8476466A-61E2-4661-941D-D298A24505E4}" name="2020"/>
    <tableColumn id="9" xr3:uid="{7F37FE2E-5B31-4F6B-B8FB-CAA1176FBE5F}" name="2020(2)"/>
    <tableColumn id="10" xr3:uid="{AC833B92-3929-488E-957F-39240AB5A92C}" name="2021"/>
    <tableColumn id="11" xr3:uid="{19B66988-5025-454A-920B-C4A6E08CEE3D}" name="2021(2)">
      <calculatedColumnFormula>J4/$J$5</calculatedColumnFormula>
    </tableColumn>
    <tableColumn id="12" xr3:uid="{C5EE61F1-251D-40EF-8458-66E553F7C40E}" name="2022"/>
    <tableColumn id="13" xr3:uid="{34AD42BC-FAB8-470B-A198-3FE459292A2F}" name="2022(2)">
      <calculatedColumnFormula>L4/$L$5</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BDC89E0-43BE-4DB1-9650-D89BDF45F0AC}" name="Résumé_des_administrateurs_d’hypothèques_11" displayName="Résumé_des_administrateurs_d’hypothèques_11" ref="A4:I11" totalsRowShown="0" headerRowDxfId="27" tableBorderDxfId="26">
  <autoFilter ref="A4:I11" xr:uid="{ABDC89E0-43BE-4DB1-9650-D89BDF45F0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33A979A-94FD-40DC-8054-AA75ED69A9CB}" name="Blanc" dataDxfId="25"/>
    <tableColumn id="2" xr3:uid="{28797AD9-2D98-4FFC-B834-2684B6753C60}" name="2017" dataDxfId="24"/>
    <tableColumn id="3" xr3:uid="{C993E93D-15D2-468D-91AF-D2977DDDE23C}" name="2018" dataDxfId="23"/>
    <tableColumn id="4" xr3:uid="{80E15601-DB3A-4026-BF90-9B4DEB91F4B3}" name="2019" dataDxfId="22"/>
    <tableColumn id="5" xr3:uid="{BE941269-7BAC-4E72-BE9B-4C8FDA655E51}" name="2020" dataDxfId="21"/>
    <tableColumn id="6" xr3:uid="{B262CB04-6E23-4DD1-9D4B-B880E9582468}" name="2021" dataDxfId="20"/>
    <tableColumn id="7" xr3:uid="{02841927-A25E-431D-AC75-5D771C840750}" name="2021 (en Ontario)"/>
    <tableColumn id="8" xr3:uid="{6DA4DB83-D426-4E8F-9998-034DF9790E44}" name="2022" dataDxfId="19"/>
    <tableColumn id="9" xr3:uid="{E7269CA7-3387-4B51-A9E7-F221FB18F82B}" name="2022 (en Ontario)"/>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5950AF5-32D8-4E76-8031-9AD0C38EBD78}" name="Renseignements_sur_les_administrateurs_d’hypothèques_12_01" displayName="Renseignements_sur_les_administrateurs_d’hypothèques_12_01" ref="A3:M6" totalsRowShown="0" headerRowDxfId="18" tableBorderDxfId="17">
  <autoFilter ref="A3:M6" xr:uid="{25950AF5-32D8-4E76-8031-9AD0C38EBD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B06FC00-C3BF-4E9E-AB68-7AD64B32EE9F}" name="Blanc"/>
    <tableColumn id="2" xr3:uid="{749BA741-07EC-413C-84A5-6EF233E90B15}" name="2017"/>
    <tableColumn id="3" xr3:uid="{F4A53283-D248-44D3-A95E-3264267443FB}" name="2017(2)"/>
    <tableColumn id="4" xr3:uid="{E50DF24C-ECBC-4274-BC5C-F7DCDAAFA5FA}" name="2018"/>
    <tableColumn id="5" xr3:uid="{DC4BD17F-F502-4825-8BD9-D4622B1ABCB1}" name="2018(2)"/>
    <tableColumn id="6" xr3:uid="{FA53807A-0C14-4D65-8D42-CDC2BCD77898}" name="2019"/>
    <tableColumn id="7" xr3:uid="{444A15A7-CE8C-4BDF-821E-FA0133934A2A}" name="2019(2)"/>
    <tableColumn id="8" xr3:uid="{7DC72598-EE6C-49BE-A280-9DC91609C63A}" name="2020"/>
    <tableColumn id="9" xr3:uid="{C7F8FD28-EC30-4B68-9E6D-59E84E333BB1}" name="2020(2)"/>
    <tableColumn id="10" xr3:uid="{7D3E710F-BDC1-4DE2-BFCE-6966DC6913B1}" name="2021"/>
    <tableColumn id="11" xr3:uid="{7E3DA053-A6B3-4593-88E5-C239E2A59C38}" name="2021(2)"/>
    <tableColumn id="12" xr3:uid="{24127502-173D-4074-A01D-3DF22565BD71}" name="2022"/>
    <tableColumn id="13" xr3:uid="{CBB7F543-FE24-4F47-A882-D6DBF1E5A8C1}" name="2022(2)"/>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750BB19-A88D-455C-82B1-2AFDF870A69C}" name="Fonds_de_roulement_disponible_12_02" displayName="Fonds_de_roulement_disponible_12_02" ref="A10:M13" totalsRowShown="0" headerRowDxfId="16" tableBorderDxfId="15">
  <autoFilter ref="A10:M13" xr:uid="{3750BB19-A88D-455C-82B1-2AFDF870A6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5A53085-E63E-459A-9325-D9EB226414FD}" name="Blanc"/>
    <tableColumn id="2" xr3:uid="{1A6E1EC5-83AA-4769-AD48-C265AADFA5AF}" name="2017"/>
    <tableColumn id="3" xr3:uid="{00FE1FF5-A92D-4FA0-9BA1-76F58A9B45AA}" name="2017(2)"/>
    <tableColumn id="4" xr3:uid="{5CF7E906-941F-4CDD-83C9-921915BBE0F5}" name="2018"/>
    <tableColumn id="5" xr3:uid="{34832572-3473-4D73-B1BC-4D693EAE604F}" name="2018(2)"/>
    <tableColumn id="6" xr3:uid="{74EF8522-9CC2-4C22-9ECE-1D64A5DBE62E}" name="2019"/>
    <tableColumn id="7" xr3:uid="{F987D72C-9CDC-4B2A-A46A-E92FE63EB1D3}" name="2019(2)"/>
    <tableColumn id="8" xr3:uid="{550708EB-1C53-4894-BAF5-BAE977F61B68}" name="2020"/>
    <tableColumn id="9" xr3:uid="{CD97B3A4-5F44-465A-9FCE-829D1F7C79B8}" name="2020(2)"/>
    <tableColumn id="10" xr3:uid="{1FD8B6DA-0F5A-4F4A-813B-169E036FE72F}" name="2021"/>
    <tableColumn id="11" xr3:uid="{DD5EA54B-2A2B-4602-801F-B83B5F3A195D}" name="2021(2)"/>
    <tableColumn id="12" xr3:uid="{13C87073-8D4B-4028-9F6C-EF50B288D479}" name="2022"/>
    <tableColumn id="13" xr3:uid="{E1673A92-A566-4518-951A-3016AC44374D}" name="2022(2)"/>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017EB73-F4F9-40BA-B289-16E640846BBD}" name="Comptes_en_fiducie_12_03" displayName="Comptes_en_fiducie_12_03" ref="A17:M38" totalsRowShown="0" headerRowDxfId="14" tableBorderDxfId="13">
  <autoFilter ref="A17:M38" xr:uid="{6017EB73-F4F9-40BA-B289-16E640846B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8EB5BF4-E2E5-4268-98D7-5477BAAD47E7}" name="Blanc"/>
    <tableColumn id="2" xr3:uid="{47F491C1-231E-4B1B-B85B-5AF292A08069}" name="2017"/>
    <tableColumn id="3" xr3:uid="{8910620E-268C-4ABC-A0FA-DD737792DC85}" name="2017(2)"/>
    <tableColumn id="4" xr3:uid="{C643059B-5D67-4B06-822F-56DA6D1B0795}" name="2018"/>
    <tableColumn id="5" xr3:uid="{7D51B407-F08F-42D4-A450-9CC85A1D6900}" name="2018(2)"/>
    <tableColumn id="6" xr3:uid="{859341C5-FA57-4228-B895-A55CCB34A0A1}" name="2019"/>
    <tableColumn id="7" xr3:uid="{18A3E431-AB7F-4AC6-AAF7-8ADFEA87F87D}" name="2019(2)"/>
    <tableColumn id="8" xr3:uid="{8BF48AB9-0749-4581-965E-836DB834E025}" name="2020"/>
    <tableColumn id="9" xr3:uid="{A8DB19B2-CA61-4B6D-A96E-3BBC7D179BD6}" name="2020(2)"/>
    <tableColumn id="10" xr3:uid="{D1E02659-F42E-4B86-BB08-330B99210E92}" name="2021"/>
    <tableColumn id="11" xr3:uid="{66D9EA3E-1143-4A5E-849B-1C0AAF5BB2C8}" name="2021(2)"/>
    <tableColumn id="12" xr3:uid="{F70C23EA-0AA5-48BD-9C07-21C36367A1F6}" name="2022"/>
    <tableColumn id="13" xr3:uid="{EAA9F916-8B3E-4592-82B6-E90248822C64}" name="2022(2)"/>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6A2D82-93DF-4258-A187-081B0CE77B36}" name="Détails_informations_sur_le_portefeuille_12_04" displayName="Détails_informations_sur_le_portefeuille_12_04" ref="A42:M47" totalsRowShown="0" headerRowDxfId="12" tableBorderDxfId="11">
  <autoFilter ref="A42:M47" xr:uid="{1B6A2D82-93DF-4258-A187-081B0CE77B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A85F2AA-4106-427D-98CA-24C4F3BABAEA}" name="Blanc"/>
    <tableColumn id="2" xr3:uid="{06AF2DB1-6CD5-493C-988B-05EEBCFBC19A}" name="2017"/>
    <tableColumn id="3" xr3:uid="{44D12807-03F5-49B2-83A1-A9D20A1091C8}" name="2017(2)"/>
    <tableColumn id="4" xr3:uid="{69823B66-CA7D-4EB3-8E5E-CD3041E36C8B}" name="2018"/>
    <tableColumn id="5" xr3:uid="{ED63B5AD-CE41-4D5F-8D4F-CE0F2B1F2D5D}" name="2018(2)"/>
    <tableColumn id="6" xr3:uid="{A4C61A62-A5EF-48F0-BC31-A8A441021A7D}" name="2019"/>
    <tableColumn id="7" xr3:uid="{4B6743A6-0A91-44EB-94B2-C57A8F8EFCE6}" name="2019(2)"/>
    <tableColumn id="8" xr3:uid="{BA953489-9113-449C-A6AB-9FF7BBC37D7E}" name="2020"/>
    <tableColumn id="9" xr3:uid="{F1D4378F-C955-47B4-BD6A-CA61D11B672D}" name="2020(2)"/>
    <tableColumn id="10" xr3:uid="{830B8A36-5113-4CC9-A788-4FCB891211D7}" name="2021"/>
    <tableColumn id="11" xr3:uid="{364FA969-9369-4554-B57F-FF362AEBB441}" name="2021(2)"/>
    <tableColumn id="12" xr3:uid="{243084F0-3FDF-4EF2-A03A-B70BA9665CE5}" name="2022"/>
    <tableColumn id="13" xr3:uid="{09BC28E0-06C9-4743-85BC-5B32239DAE3A}" name="2022(2)"/>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FC66928-FBF4-4834-97D5-DB987A981E2C}" name="Emplacement_des_bureaux_des_administrateurs_d’hypothèques_12_05" displayName="Emplacement_des_bureaux_des_administrateurs_d’hypothèques_12_05" ref="A54:M69" totalsRowShown="0" headerRowDxfId="10" tableBorderDxfId="9">
  <autoFilter ref="A54:M69" xr:uid="{2FC66928-FBF4-4834-97D5-DB987A981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CD4454B-761A-44C2-9A25-D07DD8A4AA69}" name="Blanc"/>
    <tableColumn id="2" xr3:uid="{9E894CA6-C765-43AC-8396-9DBDE4072772}" name="2017"/>
    <tableColumn id="3" xr3:uid="{2504CEF5-111E-499F-90BE-E99DE0CAA2F3}" name="2017(2)" dataDxfId="8"/>
    <tableColumn id="4" xr3:uid="{AF05C728-89FA-4633-B4B9-912A8A07CF1B}" name="2018"/>
    <tableColumn id="5" xr3:uid="{13E07056-E975-4D58-B012-B8F1105F9809}" name="2018(2)"/>
    <tableColumn id="6" xr3:uid="{15C530BB-5040-47C7-885F-E0927624D8A5}" name="2019"/>
    <tableColumn id="7" xr3:uid="{FF132C6C-7F65-4C77-8C3F-9EA85600CE51}" name="2019(2)"/>
    <tableColumn id="8" xr3:uid="{83E4B2DE-536C-4E3A-9FF2-79D895C6A46C}" name="2020"/>
    <tableColumn id="9" xr3:uid="{53233110-D3E3-4889-8E6E-E90E84720A46}" name="2020(2)"/>
    <tableColumn id="10" xr3:uid="{A081472B-E7AA-4AB0-AA57-E6D0BC6653E4}" name="2021"/>
    <tableColumn id="11" xr3:uid="{4553A531-B93C-4AA6-B5CD-301D5D94A9B5}" name="2021(2)"/>
    <tableColumn id="12" xr3:uid="{29CDCD56-EB3D-4713-916B-51F183E49EC7}" name="2022"/>
    <tableColumn id="13" xr3:uid="{CA0A2D7C-E642-422E-9318-53B3B9156197}" name="2022(2)"/>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8A4DD9A-1B5E-4EC2-8396-34C6BD7DB23B}" name="Pertinence_du_permis_12_06" displayName="Pertinence_du_permis_12_06" ref="A73:M85" totalsRowShown="0" headerRowDxfId="7" tableBorderDxfId="6">
  <autoFilter ref="A73:M85" xr:uid="{D8A4DD9A-1B5E-4EC2-8396-34C6BD7DB2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F014BC6-124F-4379-9547-43C178706866}" name="Blanc" dataDxfId="5"/>
    <tableColumn id="2" xr3:uid="{98122F2E-1C16-4A4A-877F-9E185DB6CE81}" name="2017"/>
    <tableColumn id="3" xr3:uid="{9B32770B-7B7D-4413-910E-493793F65B7C}" name="2017(2)">
      <calculatedColumnFormula>B74/$B$75</calculatedColumnFormula>
    </tableColumn>
    <tableColumn id="4" xr3:uid="{1EE1F8FE-EC20-4C8C-A6CD-B043A1F741E1}" name="2018"/>
    <tableColumn id="5" xr3:uid="{F337734B-BEEB-46BA-BBDB-DDFC29C49DEB}" name="2018(2)"/>
    <tableColumn id="6" xr3:uid="{8DC67761-05C8-4FB6-A787-50031EFC7E6F}" name="2019" dataDxfId="4"/>
    <tableColumn id="7" xr3:uid="{FB9E271C-9862-47B9-93FF-B62C5EC1404F}" name="2019(2)"/>
    <tableColumn id="8" xr3:uid="{F64787B5-3758-462D-8D5D-501EBF319239}" name="2020"/>
    <tableColumn id="9" xr3:uid="{E0F48B73-6228-4D08-8046-A8632207BF70}" name="2020(2)"/>
    <tableColumn id="10" xr3:uid="{5EAFE3F3-51EB-450C-A317-50B159BE43A7}" name="2021" dataDxfId="3"/>
    <tableColumn id="11" xr3:uid="{C2E5B97E-C901-4AD4-AD96-62527AB062BC}" name="2021(2)">
      <calculatedColumnFormula>J74/$J$75</calculatedColumnFormula>
    </tableColumn>
    <tableColumn id="12" xr3:uid="{27FC7984-E9F7-4211-A347-0E196042368C}" name="2022" dataDxfId="2"/>
    <tableColumn id="13" xr3:uid="{8B4AC038-9D22-4367-8AAD-00476BD3FD42}" name="2022(2)">
      <calculatedColumnFormula>L74/$L$75</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938DA5-7416-42F1-9DAC-4012E49EE1C1}" name="Pertinence_du_permis_de_la_maison_de_courtage_d’hypothèques_03" displayName="Pertinence_du_permis_de_la_maison_de_courtage_d’hypothèques_03" ref="A3:M12" totalsRowShown="0" headerRowDxfId="65" tableBorderDxfId="64">
  <autoFilter ref="A3:M12" xr:uid="{7C938DA5-7416-42F1-9DAC-4012E49EE1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8890F4A-32AC-42A4-AD32-01D5E9EA5717}" name="Blanc" dataDxfId="63"/>
    <tableColumn id="2" xr3:uid="{6A7B57FF-43F8-44E9-8AB5-EA002AC96C0F}" name="2017"/>
    <tableColumn id="3" xr3:uid="{F33513C9-0474-41DF-ABDB-63C760E76930}" name="2017(2)"/>
    <tableColumn id="4" xr3:uid="{9EBDA616-C72B-4341-930C-F799744C34B2}" name="2018"/>
    <tableColumn id="5" xr3:uid="{13DBAF6B-E478-452E-887C-7BDDAD9A2A75}" name="2018(2)"/>
    <tableColumn id="6" xr3:uid="{C8ABAA8F-2757-4B69-8062-CAE5BD1D4F47}" name="2019"/>
    <tableColumn id="7" xr3:uid="{2DF6F8D5-00A7-4334-87FE-781CC87BC151}" name="2019(2)"/>
    <tableColumn id="8" xr3:uid="{D03B5109-2431-4D26-8062-182EB44C3B78}" name="2020"/>
    <tableColumn id="9" xr3:uid="{97B5B07D-21F2-4BD3-BFFF-6EC6D71D6D0B}" name="2020(2)"/>
    <tableColumn id="10" xr3:uid="{93A309CB-49F5-4B71-9E5E-1686565BCB80}" name="2021"/>
    <tableColumn id="11" xr3:uid="{70FC3C8C-05CE-4851-9DF1-44169F15211B}" name="2021(2)">
      <calculatedColumnFormula>J4/$J$5</calculatedColumnFormula>
    </tableColumn>
    <tableColumn id="12" xr3:uid="{E220CE08-12D4-4EDA-AF71-3DF5CF46533C}" name="2022"/>
    <tableColumn id="13" xr3:uid="{CF986867-661B-49FF-93DA-F98FE7378837}" name="2022(2)">
      <calculatedColumnFormula>L4/$L$5</calculatedColumnFormula>
    </tableColumn>
  </tableColumns>
  <tableStyleInfo name="TableStyleMedium2"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E1037DC-4F33-4A80-9704-432D90ED8A13}" name="Assurance_erreurs_et_omissions_EO_12_07" displayName="Assurance_erreurs_et_omissions_EO_12_07" ref="A89:M102" totalsRowShown="0" headerRowDxfId="1" tableBorderDxfId="0">
  <autoFilter ref="A89:M102" xr:uid="{CE1037DC-4F33-4A80-9704-432D90ED8A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04B4CFC-1E4F-4C97-9988-0C4E783568AA}" name="Blanc"/>
    <tableColumn id="2" xr3:uid="{6E8A11A0-52A4-4F2A-8F83-40FCBCFA9C00}" name="2017"/>
    <tableColumn id="3" xr3:uid="{84D05A96-C782-4816-AD11-5FD41DE34247}" name="2017(2)"/>
    <tableColumn id="4" xr3:uid="{13BE9079-272A-4E97-9971-072F1DDE3109}" name="2018"/>
    <tableColumn id="5" xr3:uid="{FFDCB457-EE02-4BA8-9FB3-FB42247ACF70}" name="2018(2)"/>
    <tableColumn id="6" xr3:uid="{ADB0578E-A645-40A2-A29F-FFD139AC8AB1}" name="2019"/>
    <tableColumn id="7" xr3:uid="{1187B84A-3E8F-4B01-8602-931347E4DC94}" name="2019(2)"/>
    <tableColumn id="8" xr3:uid="{5F1A2226-EBAF-4E4D-841E-7003E8C243A1}" name="2020"/>
    <tableColumn id="9" xr3:uid="{92AFA621-D1F3-44A4-8C24-0E79EF93A95B}" name="2020(2)"/>
    <tableColumn id="10" xr3:uid="{C946ADF5-639E-4575-96B7-A69F4C92664D}" name="2021"/>
    <tableColumn id="11" xr3:uid="{FCD137A4-825A-40B6-BF39-47733C3B7020}" name="2021(2)"/>
    <tableColumn id="12" xr3:uid="{F1DD8699-7F8A-4163-97CA-4B045D186640}" name="2022"/>
    <tableColumn id="13" xr3:uid="{5314953D-AB16-4EE0-B21E-26D156F9A47F}" name="2022(2)"/>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64F05-5955-4D01-ACAF-67E6FEF8AA0B}" name="Sociétés_de_placement_hypothécaire_SPH_04_01" displayName="Sociétés_de_placement_hypothécaire_SPH_04_01" ref="A3:M8" totalsRowShown="0" headerRowDxfId="62" tableBorderDxfId="61">
  <autoFilter ref="A3:M8" xr:uid="{F0864F05-5955-4D01-ACAF-67E6FEF8AA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670D3B-2052-4AEF-9396-6DA19DB49DBE}" name="Blanc"/>
    <tableColumn id="2" xr3:uid="{5B9178FD-E1CE-4141-BA74-D57A1E0CB0C1}" name="2017"/>
    <tableColumn id="3" xr3:uid="{4733A87F-9414-4CCB-926F-56C08B1C58C4}" name="2017(2)"/>
    <tableColumn id="4" xr3:uid="{795311D7-7AD9-4282-ABFF-8575B853C3EE}" name="2018"/>
    <tableColumn id="5" xr3:uid="{A175D27F-323D-4939-B515-D6F07AB68A0C}" name="2018(2)"/>
    <tableColumn id="6" xr3:uid="{A4C098FB-25A6-4574-B620-8E86C407587E}" name="2019"/>
    <tableColumn id="7" xr3:uid="{A0CAE7CB-EF69-4630-8079-0C1FB0BA7994}" name="2019(2)"/>
    <tableColumn id="8" xr3:uid="{C87E9CFA-0037-489C-A9C3-D60E9C05AE94}" name="2020"/>
    <tableColumn id="9" xr3:uid="{F0C51093-C8EA-47C3-A029-8AC1EFC60A25}" name="2020(2)"/>
    <tableColumn id="10" xr3:uid="{18647BC3-183F-42C9-A29B-D15C57697A07}" name="2021"/>
    <tableColumn id="11" xr3:uid="{2C506177-AC9F-4B6E-85BA-73C5F6EA8CE5}" name="2021(2)"/>
    <tableColumn id="12" xr3:uid="{61249A02-9206-47DA-AA23-6614925B2ADA}" name="2022"/>
    <tableColumn id="13" xr3:uid="{C94F630F-D045-4A15-9787-5479F0178C15}" name="2022(2)"/>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FC2220-B272-4153-870F-66EEC4D4CFB9}" name="Placements_hypothécaires_syndiqués_non_admissibles_PHSNA_04_02" displayName="Placements_hypothécaires_syndiqués_non_admissibles_PHSNA_04_02" ref="A12:M20" totalsRowShown="0" headerRowDxfId="60" tableBorderDxfId="59">
  <autoFilter ref="A12:M20" xr:uid="{7CFC2220-B272-4153-870F-66EEC4D4CF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9708BB2-D509-486F-A0ED-22EF00D4B445}" name="Blanc" dataDxfId="58"/>
    <tableColumn id="2" xr3:uid="{5F64EF96-D1AD-41F4-96C4-BC56E68320FB}" name="2017"/>
    <tableColumn id="3" xr3:uid="{D93BC4C5-6B45-4A2E-9FB8-7DE2DF6432D8}" name="2017(2)"/>
    <tableColumn id="4" xr3:uid="{CC69DA4A-2547-4F11-94E9-C0C40D03DDED}" name="2018"/>
    <tableColumn id="5" xr3:uid="{C465600D-800E-43DF-AD53-78E3E9AB361C}" name="2018(2)"/>
    <tableColumn id="6" xr3:uid="{EAB32974-FBC6-4C45-AF71-DC76712AC95A}" name="2019"/>
    <tableColumn id="7" xr3:uid="{C14D85C6-74D4-4DEE-8ED7-541002714A77}" name="2019(2)"/>
    <tableColumn id="8" xr3:uid="{D08770FB-628A-4208-A1A8-10761EDD8348}" name="2020"/>
    <tableColumn id="9" xr3:uid="{49C8E258-2654-4751-B9F8-07B9D0ACA6EA}" name="2020(2)"/>
    <tableColumn id="10" xr3:uid="{6B36FB44-27F3-4E71-A30D-12F5D54B6275}" name="2021"/>
    <tableColumn id="11" xr3:uid="{8EB56F57-04D0-4C82-A5C8-F0D3E6A5BE5C}" name="2021(2)"/>
    <tableColumn id="12" xr3:uid="{C3CB0B2B-48B5-438F-843D-002452430272}" name="2022"/>
    <tableColumn id="13" xr3:uid="{072EE709-199E-45BC-823C-01ECA2F0F3B6}" name="2022(2)"/>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67C420-9BFC-4F9B-8736-2167BE9D7BAB}" name="Types_de_prêteurs_utilisés_pour_financer_des_hypothèques_05" displayName="Types_de_prêteurs_utilisés_pour_financer_des_hypothèques_05" ref="A3:S17" totalsRowShown="0" headerRowDxfId="57" tableBorderDxfId="56">
  <autoFilter ref="A3:S17" xr:uid="{0D67C420-9BFC-4F9B-8736-2167BE9D7B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7F7273E0-3A85-4F57-8234-27411F09C229}" name="Blanc" dataDxfId="55"/>
    <tableColumn id="2" xr3:uid="{EE873DD8-1971-4AFB-9B53-F843FEE9945B}" name="2017" dataDxfId="54"/>
    <tableColumn id="3" xr3:uid="{0D756028-BEF8-431F-B617-4B8CB5EAD2FD}" name="2017(2)"/>
    <tableColumn id="4" xr3:uid="{4EF610AD-2A99-4F36-B902-E45DFF6DC378}" name="2017(3)"/>
    <tableColumn id="5" xr3:uid="{2CD7799F-667A-40BE-9C5E-F9D01A72342D}" name="2018" dataDxfId="53"/>
    <tableColumn id="6" xr3:uid="{9E0D182B-B686-461B-A04C-7DA48692F2C3}" name="2018(2)" dataDxfId="52"/>
    <tableColumn id="7" xr3:uid="{FA66FE18-B529-40F2-A80A-2190B4A54799}" name="2018(3)" dataDxfId="51"/>
    <tableColumn id="8" xr3:uid="{DAA618A2-CEF6-4450-91D2-C22798AB15FF}" name="2019" dataDxfId="50"/>
    <tableColumn id="9" xr3:uid="{21FA5C10-15E3-4D8B-9EB5-A8BAE6864715}" name="2019(2)" dataDxfId="49"/>
    <tableColumn id="10" xr3:uid="{31BFD2A6-F616-45D8-9CA1-A105ACDED1A3}" name="2019(3)"/>
    <tableColumn id="11" xr3:uid="{8B5F77BB-93AC-428C-BBB4-BD810E81454F}" name="2020"/>
    <tableColumn id="12" xr3:uid="{37FF7505-2D23-4533-945E-16739237DCBE}" name="2020(2)" dataDxfId="48"/>
    <tableColumn id="13" xr3:uid="{D3C44A89-7F45-4E16-8CE3-7D350BE9521F}" name="2020(3)" dataDxfId="47"/>
    <tableColumn id="14" xr3:uid="{294EC202-2A7B-41E0-A2AA-61AED5800946}" name="2021"/>
    <tableColumn id="15" xr3:uid="{14CA4C25-29CA-47CB-BD91-C86A3748D168}" name="2021(2)" dataDxfId="46"/>
    <tableColumn id="16" xr3:uid="{4B1527EF-1576-4A80-96DF-065713B88C34}" name="2021(3)" dataDxfId="45"/>
    <tableColumn id="17" xr3:uid="{521FE38A-ED8B-413F-8E48-AB0759DD79E4}" name="2022"/>
    <tableColumn id="18" xr3:uid="{783CC406-010A-4BE3-A081-95435046AAB4}" name="2022(2)" dataDxfId="44"/>
    <tableColumn id="19" xr3:uid="{43CA6E2D-25E3-43AA-B28F-2602F30AF97E}" name="2022(3)" dataDxfId="43"/>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0E6708-C9E6-4B65-9543-164B81907801}" name="Rémunération_06" displayName="Rémunération_06" ref="A3:O21" totalsRowShown="0" headerRowDxfId="42" tableBorderDxfId="41">
  <autoFilter ref="A3:O21" xr:uid="{7B0E6708-C9E6-4B65-9543-164B819078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79ECEA7-C6A0-4628-9532-19A7B8D6F9ED}" name="Blanc"/>
    <tableColumn id="2" xr3:uid="{D1FF77F2-C791-42D1-BFC1-CB664348992D}" name="2017"/>
    <tableColumn id="3" xr3:uid="{BE27321D-52EF-4619-ADBC-EEDD8C0FAEA4}" name="2017(2)"/>
    <tableColumn id="4" xr3:uid="{9D2197D2-CA5F-4E90-92A1-16B2997316FD}" name="2018"/>
    <tableColumn id="5" xr3:uid="{7DA3D51E-80BB-4983-B26A-9788BCC5B4D0}" name="2018(2)"/>
    <tableColumn id="6" xr3:uid="{B5263E2D-913F-46CF-9F4F-792F764ED26A}" name="2019"/>
    <tableColumn id="7" xr3:uid="{D078E95F-3EC2-4FCE-9275-33BF155371DC}" name="2019(2)"/>
    <tableColumn id="8" xr3:uid="{35AA2318-F452-4376-92FA-0E3C96309A13}" name="2020"/>
    <tableColumn id="9" xr3:uid="{8A4150A5-1C2D-4D32-BC29-E0BEB3714ECA}" name="2020(2)"/>
    <tableColumn id="10" xr3:uid="{19B259F9-2632-4B7F-BFC4-014EBAE2CD59}" name="2021"/>
    <tableColumn id="11" xr3:uid="{446F7F97-99DE-4F8A-BEE0-8869D5B5170F}" name="2021(2)"/>
    <tableColumn id="12" xr3:uid="{B893ACA7-0383-496C-B5B1-A1B4597774EA}" name="2022"/>
    <tableColumn id="13" xr3:uid="{D5A0B06F-8252-4E37-8E99-6D64FF20A7CC}" name="2022(2)"/>
    <tableColumn id="14" xr3:uid="{A80DAD32-6AD3-463C-BF26-3CAFB9543BB1}" name="2022(3)"/>
    <tableColumn id="15" xr3:uid="{1EE92E04-08C8-4692-B840-BAC84B4218E2}" name="2022(4)"/>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F534697-FC52-4BB4-BDA2-971BE1B87078}" name="Assurance_erreurs_et_omissions_EO_07" displayName="Assurance_erreurs_et_omissions_EO_07" ref="A3:M15" totalsRowShown="0" headerRowDxfId="40" tableBorderDxfId="39">
  <autoFilter ref="A3:M15" xr:uid="{BF534697-FC52-4BB4-BDA2-971BE1B870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3AF0473-1299-4876-94A1-7C5698987239}" name="Blanc"/>
    <tableColumn id="2" xr3:uid="{29E8EA0A-C5D3-4DCE-9809-C7530ECA05EA}" name="2017"/>
    <tableColumn id="3" xr3:uid="{AD53761A-F8BB-4A33-8F24-65FFE3102E5C}" name="2017(2)"/>
    <tableColumn id="4" xr3:uid="{5D7F7E02-9499-4C33-8833-1DD927635DDA}" name="2018"/>
    <tableColumn id="5" xr3:uid="{5A1E7BD6-1A1E-4691-8D5E-9D134A2B27C9}" name="2018(2)"/>
    <tableColumn id="6" xr3:uid="{84068801-FF3E-4BA6-9A7B-CBED26F569BE}" name="2019"/>
    <tableColumn id="7" xr3:uid="{B189E573-5DE2-497D-B748-5B44B64D7A9B}" name="2019(2)"/>
    <tableColumn id="8" xr3:uid="{FA864C39-D723-4048-803F-08362482B372}" name="2020"/>
    <tableColumn id="9" xr3:uid="{A0B9F2CC-3B71-4D55-88EC-AC7902373CFB}" name="2020(2)"/>
    <tableColumn id="10" xr3:uid="{3DF6B07A-7244-4525-B570-8DB426FC2601}" name="2021"/>
    <tableColumn id="11" xr3:uid="{B1AEDF4E-0C1C-4917-9282-354ADE53B505}" name="2021(2)">
      <calculatedColumnFormula>J4/$J$5</calculatedColumnFormula>
    </tableColumn>
    <tableColumn id="12" xr3:uid="{0EB712B9-5108-4491-B6DE-B1B06521C2D6}" name="2022"/>
    <tableColumn id="13" xr3:uid="{5A12F398-7B1E-49E0-B1FA-295D8C491B87}" name="2022(2)">
      <calculatedColumnFormula>L4/$L$5</calculatedColumnFormula>
    </tableColumn>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368F66-5871-498F-BC3C-9173C560C133}" name="Comptes_en_fiducie_08" displayName="Comptes_en_fiducie_08" ref="A3:M9" totalsRowShown="0" headerRowDxfId="38" tableBorderDxfId="37">
  <autoFilter ref="A3:M9" xr:uid="{FE368F66-5871-498F-BC3C-9173C560C1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1F42A9B-9FA0-429F-93CB-1D813217707B}" name="Blanc"/>
    <tableColumn id="2" xr3:uid="{6DDA5330-4BB0-40C1-A83E-277754CC3958}" name="2017"/>
    <tableColumn id="3" xr3:uid="{CC8F125F-671D-4AAA-9748-6AF781C55266}" name="2017(2)"/>
    <tableColumn id="4" xr3:uid="{DDB5E712-0664-41FB-9917-9AEB878D7886}" name="2018"/>
    <tableColumn id="5" xr3:uid="{CB0595B6-FFAD-4A6C-915D-A1877839879C}" name="2018(2)"/>
    <tableColumn id="6" xr3:uid="{4AEE2E4F-0B74-4C54-A5AD-9096765C0F73}" name="2019"/>
    <tableColumn id="7" xr3:uid="{FE6E86C9-A75C-4910-848F-2788370B87E0}" name="2019(2)"/>
    <tableColumn id="8" xr3:uid="{5B8726E6-A5B0-4C33-91C7-07702DC42A5F}" name="2020"/>
    <tableColumn id="9" xr3:uid="{E856E58C-57AB-4F51-AA27-9749680A95C8}" name="2020(2)"/>
    <tableColumn id="10" xr3:uid="{BB1699CE-11E5-4C8E-83DD-3AB30331C2AF}" name="2021"/>
    <tableColumn id="11" xr3:uid="{F890C23B-2C8F-4CB9-82AD-3A7B1F17F322}" name="2021(2)"/>
    <tableColumn id="12" xr3:uid="{411EF51D-4AC0-4EED-96ED-59589BBB9ED2}" name="2022"/>
    <tableColumn id="13" xr3:uid="{9F3EC0F8-DD0A-4DE7-AAF7-5A27BE15BE53}" name="2022(2)"/>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59FD034-5076-47BE-B917-6CBD7E3BE23F}" name="Renseignements_sur_les_maisons_de_courtage_d’hypothèques_09_01" displayName="Renseignements_sur_les_maisons_de_courtage_d’hypothèques_09_01" ref="A3:M12" totalsRowShown="0" headerRowDxfId="36" tableBorderDxfId="35">
  <autoFilter ref="A3:M12" xr:uid="{459FD034-5076-47BE-B917-6CBD7E3BE2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D69F354-A958-4788-A048-6F5988FEFE08}" name="Blanc" dataDxfId="34"/>
    <tableColumn id="2" xr3:uid="{1DED4995-9153-440E-9961-0A5BE01D8530}" name="2017"/>
    <tableColumn id="3" xr3:uid="{F98B0C98-0C9C-4EBE-8FD2-5A43EEAEA851}" name="2017(2)"/>
    <tableColumn id="4" xr3:uid="{7473A983-DC30-4CC1-B6E8-DC61527ABC8A}" name="2018"/>
    <tableColumn id="5" xr3:uid="{9C6424DA-5F60-45A2-92F0-02EE32472226}" name="2018(2)"/>
    <tableColumn id="6" xr3:uid="{D12ED457-C64A-44CD-9000-41696E126392}" name="2019"/>
    <tableColumn id="7" xr3:uid="{928A6575-0176-4464-99C4-960212BDB656}" name="2019(2)"/>
    <tableColumn id="8" xr3:uid="{A37EB066-9CB5-4C2F-ABD8-BABE8D5A380A}" name="2020"/>
    <tableColumn id="9" xr3:uid="{9DC6D83F-C262-4D3A-A383-DF88B21B129E}" name="2020(2)"/>
    <tableColumn id="10" xr3:uid="{30477E4B-F2F3-4A5A-B3EE-83CE3623579D}" name="2021"/>
    <tableColumn id="11" xr3:uid="{E191DC30-941B-40F9-B932-E071F2853E89}" name="2021(2)">
      <calculatedColumnFormula>J4/$J$5</calculatedColumnFormula>
    </tableColumn>
    <tableColumn id="12" xr3:uid="{297318FC-14E4-4FF7-AA8C-199A6A567816}" name="2022"/>
    <tableColumn id="13" xr3:uid="{9F662F8D-B90D-4C00-8D7B-8D9AFC968D1A}" name="2022(2)">
      <calculatedColumnFormula>L4/$L$5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10.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0704-4F39-4945-9A2B-22566BE4CB25}">
  <dimension ref="A1:I8"/>
  <sheetViews>
    <sheetView tabSelected="1" zoomScale="85" zoomScaleNormal="85" workbookViewId="0"/>
  </sheetViews>
  <sheetFormatPr defaultColWidth="0" defaultRowHeight="38.25" customHeight="1" zeroHeight="1" x14ac:dyDescent="0.2"/>
  <cols>
    <col min="1" max="1" width="18.7109375" style="11" customWidth="1"/>
    <col min="2" max="8" width="18.7109375" style="10" customWidth="1"/>
    <col min="9" max="9" width="9.140625" style="10" customWidth="1"/>
    <col min="10" max="16384" width="9.140625" style="10" hidden="1"/>
  </cols>
  <sheetData>
    <row r="1" spans="1:8" ht="18" customHeight="1" x14ac:dyDescent="0.2">
      <c r="A1" s="294" t="s">
        <v>247</v>
      </c>
    </row>
    <row r="2" spans="1:8" ht="30" customHeight="1" x14ac:dyDescent="0.2">
      <c r="A2" s="415" t="s">
        <v>0</v>
      </c>
      <c r="B2" s="415"/>
      <c r="C2" s="415"/>
      <c r="D2" s="415"/>
      <c r="E2" s="415"/>
      <c r="F2" s="415"/>
      <c r="G2" s="415"/>
      <c r="H2" s="415"/>
    </row>
    <row r="3" spans="1:8" ht="36.75" customHeight="1" x14ac:dyDescent="0.2">
      <c r="A3" s="416" t="s">
        <v>1</v>
      </c>
      <c r="B3" s="417"/>
      <c r="C3" s="417"/>
      <c r="D3" s="417"/>
      <c r="E3" s="417"/>
      <c r="F3" s="417"/>
      <c r="G3" s="417"/>
      <c r="H3" s="418"/>
    </row>
    <row r="4" spans="1:8" ht="36" customHeight="1" x14ac:dyDescent="0.2">
      <c r="A4" s="419" t="s">
        <v>2</v>
      </c>
      <c r="B4" s="420"/>
      <c r="C4" s="420"/>
      <c r="D4" s="420"/>
      <c r="E4" s="420"/>
      <c r="F4" s="420"/>
      <c r="G4" s="420"/>
      <c r="H4" s="421"/>
    </row>
    <row r="5" spans="1:8" ht="57" customHeight="1" x14ac:dyDescent="0.2">
      <c r="A5" s="422" t="s">
        <v>3</v>
      </c>
      <c r="B5" s="423"/>
      <c r="C5" s="423"/>
      <c r="D5" s="423"/>
      <c r="E5" s="423"/>
      <c r="F5" s="423"/>
      <c r="G5" s="423"/>
      <c r="H5" s="424"/>
    </row>
    <row r="6" spans="1:8" ht="38.25" customHeight="1" x14ac:dyDescent="0.2">
      <c r="A6" s="419" t="s">
        <v>4</v>
      </c>
      <c r="B6" s="420"/>
      <c r="C6" s="420"/>
      <c r="D6" s="420"/>
      <c r="E6" s="420"/>
      <c r="F6" s="420"/>
      <c r="G6" s="420"/>
      <c r="H6" s="421"/>
    </row>
    <row r="7" spans="1:8" ht="64.5" customHeight="1" x14ac:dyDescent="0.2">
      <c r="A7" s="412" t="s">
        <v>5</v>
      </c>
      <c r="B7" s="413"/>
      <c r="C7" s="413"/>
      <c r="D7" s="413"/>
      <c r="E7" s="413"/>
      <c r="F7" s="413"/>
      <c r="G7" s="413"/>
      <c r="H7" s="414"/>
    </row>
    <row r="8" spans="1:8" ht="38.25" customHeight="1" x14ac:dyDescent="0.2">
      <c r="A8" s="294" t="s">
        <v>272</v>
      </c>
    </row>
  </sheetData>
  <mergeCells count="6">
    <mergeCell ref="A7:H7"/>
    <mergeCell ref="A2:H2"/>
    <mergeCell ref="A3:H3"/>
    <mergeCell ref="A4:H4"/>
    <mergeCell ref="A5:H5"/>
    <mergeCell ref="A6:H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7151-7AFE-445E-9831-EF607EE59914}">
  <dimension ref="A1:P16"/>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41.5703125" style="9" customWidth="1"/>
    <col min="2" max="13" width="18.5703125" style="9" customWidth="1"/>
    <col min="14" max="14" width="8.85546875" style="9" customWidth="1"/>
    <col min="15" max="16" width="0" style="9" hidden="1" customWidth="1"/>
    <col min="17" max="16384" width="8.85546875" style="9" hidden="1"/>
  </cols>
  <sheetData>
    <row r="1" spans="1:16" x14ac:dyDescent="0.25">
      <c r="A1" s="323" t="s">
        <v>254</v>
      </c>
    </row>
    <row r="2" spans="1:16" ht="30" customHeight="1" x14ac:dyDescent="0.25">
      <c r="A2" s="201" t="s">
        <v>182</v>
      </c>
      <c r="B2" s="201"/>
      <c r="C2" s="201"/>
      <c r="D2" s="201"/>
      <c r="E2" s="201"/>
      <c r="F2" s="201"/>
      <c r="G2" s="201"/>
      <c r="H2" s="201"/>
      <c r="I2" s="201"/>
    </row>
    <row r="3" spans="1:16" ht="21" customHeight="1" x14ac:dyDescent="0.25">
      <c r="A3" s="332" t="s">
        <v>271</v>
      </c>
      <c r="B3" s="355" t="s">
        <v>241</v>
      </c>
      <c r="C3" s="173" t="s">
        <v>257</v>
      </c>
      <c r="D3" s="355" t="s">
        <v>242</v>
      </c>
      <c r="E3" s="173" t="s">
        <v>258</v>
      </c>
      <c r="F3" s="355" t="s">
        <v>243</v>
      </c>
      <c r="G3" s="173" t="s">
        <v>259</v>
      </c>
      <c r="H3" s="355" t="s">
        <v>244</v>
      </c>
      <c r="I3" s="173" t="s">
        <v>260</v>
      </c>
      <c r="J3" s="355" t="s">
        <v>245</v>
      </c>
      <c r="K3" s="173" t="s">
        <v>261</v>
      </c>
      <c r="L3" s="173" t="s">
        <v>246</v>
      </c>
      <c r="M3" s="173" t="s">
        <v>262</v>
      </c>
    </row>
    <row r="4" spans="1:16" ht="21" customHeight="1" x14ac:dyDescent="0.25">
      <c r="A4" s="326" t="s">
        <v>271</v>
      </c>
      <c r="B4" s="37" t="s">
        <v>84</v>
      </c>
      <c r="C4" s="38" t="s">
        <v>85</v>
      </c>
      <c r="D4" s="37" t="s">
        <v>84</v>
      </c>
      <c r="E4" s="38" t="s">
        <v>85</v>
      </c>
      <c r="F4" s="37" t="s">
        <v>84</v>
      </c>
      <c r="G4" s="38" t="s">
        <v>85</v>
      </c>
      <c r="H4" s="37" t="s">
        <v>84</v>
      </c>
      <c r="I4" s="38" t="s">
        <v>85</v>
      </c>
      <c r="J4" s="36" t="s">
        <v>84</v>
      </c>
      <c r="K4" s="38" t="s">
        <v>85</v>
      </c>
      <c r="L4" s="36" t="s">
        <v>84</v>
      </c>
      <c r="M4" s="38" t="s">
        <v>85</v>
      </c>
    </row>
    <row r="5" spans="1:16" ht="44.25" customHeight="1" x14ac:dyDescent="0.25">
      <c r="A5" s="327" t="s">
        <v>86</v>
      </c>
      <c r="B5" s="180">
        <v>1197</v>
      </c>
      <c r="C5" s="181"/>
      <c r="D5" s="180">
        <v>1188</v>
      </c>
      <c r="E5" s="181"/>
      <c r="F5" s="180">
        <v>1150</v>
      </c>
      <c r="G5" s="181"/>
      <c r="H5" s="180">
        <v>1179</v>
      </c>
      <c r="I5" s="181"/>
      <c r="J5" s="180">
        <v>1171</v>
      </c>
      <c r="K5" s="181"/>
      <c r="L5" s="284">
        <v>1152</v>
      </c>
      <c r="M5" s="181"/>
    </row>
    <row r="6" spans="1:16" ht="63" customHeight="1" x14ac:dyDescent="0.25">
      <c r="A6" s="129" t="s">
        <v>183</v>
      </c>
      <c r="B6" s="70">
        <v>1115</v>
      </c>
      <c r="C6" s="34">
        <v>0.93</v>
      </c>
      <c r="D6" s="70">
        <v>1093</v>
      </c>
      <c r="E6" s="34">
        <v>0.92</v>
      </c>
      <c r="F6" s="69">
        <v>1125</v>
      </c>
      <c r="G6" s="99">
        <v>0.98</v>
      </c>
      <c r="H6" s="69">
        <v>1169</v>
      </c>
      <c r="I6" s="99">
        <v>0.99</v>
      </c>
      <c r="J6" s="69">
        <v>1165</v>
      </c>
      <c r="K6" s="99">
        <f>J6/$J$5</f>
        <v>0.9948761742100769</v>
      </c>
      <c r="L6" s="224">
        <v>1147</v>
      </c>
      <c r="M6" s="99">
        <f>L6/$L$5</f>
        <v>0.99565972222222221</v>
      </c>
    </row>
    <row r="7" spans="1:16" ht="21" customHeight="1" x14ac:dyDescent="0.25">
      <c r="A7" s="182" t="s">
        <v>184</v>
      </c>
      <c r="B7" s="182"/>
      <c r="C7" s="182"/>
      <c r="D7" s="182"/>
      <c r="E7" s="182"/>
      <c r="F7" s="182"/>
      <c r="G7" s="182"/>
      <c r="H7" s="182"/>
      <c r="I7" s="182"/>
      <c r="J7" s="182"/>
      <c r="K7" s="182"/>
      <c r="L7" s="218"/>
      <c r="M7" s="218"/>
    </row>
    <row r="8" spans="1:16" ht="21" customHeight="1" x14ac:dyDescent="0.25">
      <c r="A8" s="129" t="s">
        <v>185</v>
      </c>
      <c r="B8" s="100">
        <v>1028</v>
      </c>
      <c r="C8" s="19">
        <v>0.86</v>
      </c>
      <c r="D8" s="100">
        <v>997</v>
      </c>
      <c r="E8" s="19">
        <v>0.84</v>
      </c>
      <c r="F8" s="100">
        <v>964</v>
      </c>
      <c r="G8" s="19">
        <v>0.84</v>
      </c>
      <c r="H8" s="100">
        <v>1046</v>
      </c>
      <c r="I8" s="19">
        <v>0.89</v>
      </c>
      <c r="J8" s="100">
        <v>1042</v>
      </c>
      <c r="K8" s="19">
        <f>J8/$J$5</f>
        <v>0.8898377455166524</v>
      </c>
      <c r="L8" s="229">
        <v>1030</v>
      </c>
      <c r="M8" s="19">
        <f t="shared" ref="M8:M15" si="0">L8/$L$5</f>
        <v>0.89409722222222221</v>
      </c>
      <c r="P8" s="234"/>
    </row>
    <row r="9" spans="1:16" ht="42" customHeight="1" x14ac:dyDescent="0.25">
      <c r="A9" s="328" t="s">
        <v>186</v>
      </c>
      <c r="B9" s="95">
        <v>1058</v>
      </c>
      <c r="C9" s="57">
        <v>0.88</v>
      </c>
      <c r="D9" s="95">
        <v>1038</v>
      </c>
      <c r="E9" s="57">
        <v>0.87</v>
      </c>
      <c r="F9" s="95">
        <v>1032</v>
      </c>
      <c r="G9" s="57">
        <v>0.87</v>
      </c>
      <c r="H9" s="95">
        <v>1130</v>
      </c>
      <c r="I9" s="57">
        <v>0.96</v>
      </c>
      <c r="J9" s="95">
        <v>1133</v>
      </c>
      <c r="K9" s="57">
        <f t="shared" ref="K9:K15" si="1">J9/$J$5</f>
        <v>0.96754910333048672</v>
      </c>
      <c r="L9" s="230">
        <v>1117</v>
      </c>
      <c r="M9" s="57">
        <f t="shared" si="0"/>
        <v>0.96961805555555558</v>
      </c>
      <c r="P9" s="232"/>
    </row>
    <row r="10" spans="1:16" ht="21" customHeight="1" x14ac:dyDescent="0.25">
      <c r="A10" s="129" t="s">
        <v>187</v>
      </c>
      <c r="B10" s="100">
        <v>1017</v>
      </c>
      <c r="C10" s="19">
        <v>0.85</v>
      </c>
      <c r="D10" s="100">
        <v>999</v>
      </c>
      <c r="E10" s="19">
        <v>0.84</v>
      </c>
      <c r="F10" s="100">
        <v>993</v>
      </c>
      <c r="G10" s="19">
        <v>0.84</v>
      </c>
      <c r="H10" s="100">
        <v>1103</v>
      </c>
      <c r="I10" s="19">
        <v>0.94</v>
      </c>
      <c r="J10" s="100">
        <v>1115</v>
      </c>
      <c r="K10" s="19">
        <f t="shared" si="1"/>
        <v>0.95217762596071731</v>
      </c>
      <c r="L10" s="229">
        <v>1103</v>
      </c>
      <c r="M10" s="19">
        <f t="shared" si="0"/>
        <v>0.95746527777777779</v>
      </c>
      <c r="P10" s="234"/>
    </row>
    <row r="11" spans="1:16" ht="42" customHeight="1" x14ac:dyDescent="0.25">
      <c r="A11" s="328" t="s">
        <v>188</v>
      </c>
      <c r="B11" s="97">
        <v>928</v>
      </c>
      <c r="C11" s="96">
        <v>0.78</v>
      </c>
      <c r="D11" s="97">
        <v>902</v>
      </c>
      <c r="E11" s="96">
        <v>0.76</v>
      </c>
      <c r="F11" s="97">
        <v>889</v>
      </c>
      <c r="G11" s="96">
        <v>0.75</v>
      </c>
      <c r="H11" s="97">
        <v>1014</v>
      </c>
      <c r="I11" s="96">
        <v>0.86</v>
      </c>
      <c r="J11" s="97">
        <v>1028</v>
      </c>
      <c r="K11" s="57">
        <f t="shared" si="1"/>
        <v>0.87788215200683173</v>
      </c>
      <c r="L11" s="289">
        <v>1028</v>
      </c>
      <c r="M11" s="57">
        <f t="shared" si="0"/>
        <v>0.89236111111111116</v>
      </c>
      <c r="P11" s="234"/>
    </row>
    <row r="12" spans="1:16" ht="42" customHeight="1" x14ac:dyDescent="0.25">
      <c r="A12" s="129" t="s">
        <v>189</v>
      </c>
      <c r="B12" s="100">
        <v>926</v>
      </c>
      <c r="C12" s="19">
        <v>0.77</v>
      </c>
      <c r="D12" s="100">
        <v>693</v>
      </c>
      <c r="E12" s="19">
        <v>0.57999999999999996</v>
      </c>
      <c r="F12" s="100">
        <v>722</v>
      </c>
      <c r="G12" s="19">
        <v>0.61</v>
      </c>
      <c r="H12" s="100">
        <v>872</v>
      </c>
      <c r="I12" s="19">
        <v>0.74</v>
      </c>
      <c r="J12" s="100">
        <v>893</v>
      </c>
      <c r="K12" s="19">
        <f t="shared" si="1"/>
        <v>0.76259607173356103</v>
      </c>
      <c r="L12" s="33">
        <v>903</v>
      </c>
      <c r="M12" s="19">
        <f t="shared" si="0"/>
        <v>0.78385416666666663</v>
      </c>
      <c r="P12" s="234"/>
    </row>
    <row r="13" spans="1:16" ht="57.75" customHeight="1" x14ac:dyDescent="0.25">
      <c r="A13" s="328" t="s">
        <v>190</v>
      </c>
      <c r="B13" s="155" t="s">
        <v>191</v>
      </c>
      <c r="C13" s="155" t="s">
        <v>191</v>
      </c>
      <c r="D13" s="155">
        <v>834</v>
      </c>
      <c r="E13" s="65">
        <v>0.7</v>
      </c>
      <c r="F13" s="98">
        <v>849</v>
      </c>
      <c r="G13" s="65">
        <v>0.71</v>
      </c>
      <c r="H13" s="98">
        <v>924</v>
      </c>
      <c r="I13" s="65">
        <v>0.78</v>
      </c>
      <c r="J13" s="98">
        <v>932</v>
      </c>
      <c r="K13" s="65">
        <f t="shared" si="1"/>
        <v>0.7959009393680615</v>
      </c>
      <c r="L13" s="155">
        <v>975</v>
      </c>
      <c r="M13" s="65">
        <f t="shared" si="0"/>
        <v>0.84635416666666663</v>
      </c>
      <c r="P13" s="234"/>
    </row>
    <row r="14" spans="1:16" ht="42.75" customHeight="1" x14ac:dyDescent="0.25">
      <c r="A14" s="129" t="s">
        <v>192</v>
      </c>
      <c r="B14" s="33" t="s">
        <v>191</v>
      </c>
      <c r="C14" s="33" t="s">
        <v>191</v>
      </c>
      <c r="D14" s="100">
        <v>712</v>
      </c>
      <c r="E14" s="20">
        <v>0.6</v>
      </c>
      <c r="F14" s="100">
        <v>722</v>
      </c>
      <c r="G14" s="20">
        <v>0.61</v>
      </c>
      <c r="H14" s="100">
        <v>907</v>
      </c>
      <c r="I14" s="20">
        <v>0.77</v>
      </c>
      <c r="J14" s="100">
        <v>944</v>
      </c>
      <c r="K14" s="20">
        <f t="shared" si="1"/>
        <v>0.80614859094790781</v>
      </c>
      <c r="L14" s="33">
        <v>953</v>
      </c>
      <c r="M14" s="20">
        <f t="shared" si="0"/>
        <v>0.82725694444444442</v>
      </c>
      <c r="P14" s="234"/>
    </row>
    <row r="15" spans="1:16" ht="21" customHeight="1" x14ac:dyDescent="0.25">
      <c r="A15" s="359" t="s">
        <v>121</v>
      </c>
      <c r="B15" s="360">
        <v>125</v>
      </c>
      <c r="C15" s="361">
        <v>0.1</v>
      </c>
      <c r="D15" s="360">
        <v>140</v>
      </c>
      <c r="E15" s="361">
        <v>0.12</v>
      </c>
      <c r="F15" s="360">
        <v>141</v>
      </c>
      <c r="G15" s="361">
        <v>0.12</v>
      </c>
      <c r="H15" s="360">
        <v>138</v>
      </c>
      <c r="I15" s="361">
        <v>0.12</v>
      </c>
      <c r="J15" s="360">
        <v>123</v>
      </c>
      <c r="K15" s="362">
        <f t="shared" si="1"/>
        <v>0.10503842869342442</v>
      </c>
      <c r="L15" s="363">
        <v>107</v>
      </c>
      <c r="M15" s="362">
        <f t="shared" si="0"/>
        <v>9.2881944444444448E-2</v>
      </c>
      <c r="N15" s="295" t="s">
        <v>273</v>
      </c>
      <c r="P15" s="234"/>
    </row>
    <row r="16" spans="1:16" x14ac:dyDescent="0.25">
      <c r="A16" s="294" t="s">
        <v>272</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D562-2E46-4158-B935-2C3EE5BB8AD1}">
  <dimension ref="A1:R14"/>
  <sheetViews>
    <sheetView zoomScale="75" zoomScaleNormal="75" workbookViewId="0">
      <pane xSplit="1" ySplit="4" topLeftCell="B5" activePane="bottomRight" state="frozen"/>
      <selection pane="topRight" activeCell="C1" sqref="C1"/>
      <selection pane="bottomLeft" activeCell="A4" sqref="A4"/>
      <selection pane="bottomRight"/>
    </sheetView>
  </sheetViews>
  <sheetFormatPr defaultColWidth="0" defaultRowHeight="15" zeroHeight="1" x14ac:dyDescent="0.25"/>
  <cols>
    <col min="1" max="1" width="43.140625" style="9" bestFit="1" customWidth="1"/>
    <col min="2" max="9" width="30.5703125" style="9" customWidth="1"/>
    <col min="10" max="10" width="8.85546875" style="9" customWidth="1"/>
    <col min="11" max="16" width="8.85546875" style="9" hidden="1" customWidth="1"/>
    <col min="17" max="17" width="17.85546875" style="9" hidden="1" customWidth="1"/>
    <col min="18" max="18" width="18.5703125" style="9" hidden="1" customWidth="1"/>
    <col min="19" max="16384" width="8.85546875" style="9" hidden="1"/>
  </cols>
  <sheetData>
    <row r="1" spans="1:18" x14ac:dyDescent="0.25">
      <c r="A1" s="323" t="s">
        <v>255</v>
      </c>
    </row>
    <row r="2" spans="1:18" ht="30" customHeight="1" x14ac:dyDescent="0.25">
      <c r="A2" s="201" t="s">
        <v>193</v>
      </c>
      <c r="B2" s="201"/>
      <c r="C2" s="201"/>
      <c r="D2" s="201"/>
      <c r="E2" s="201"/>
      <c r="F2" s="201"/>
      <c r="G2" s="201"/>
      <c r="H2" s="201"/>
      <c r="I2" s="201"/>
    </row>
    <row r="3" spans="1:18" ht="21" customHeight="1" x14ac:dyDescent="0.25">
      <c r="A3" s="428" t="s">
        <v>7</v>
      </c>
      <c r="B3" s="429"/>
      <c r="C3" s="429"/>
      <c r="D3" s="429"/>
      <c r="E3" s="429"/>
      <c r="F3" s="429"/>
      <c r="G3" s="429"/>
      <c r="H3" s="429"/>
      <c r="I3" s="430"/>
    </row>
    <row r="4" spans="1:18" ht="21" customHeight="1" x14ac:dyDescent="0.25">
      <c r="A4" s="326" t="s">
        <v>271</v>
      </c>
      <c r="B4" s="175" t="s">
        <v>241</v>
      </c>
      <c r="C4" s="175" t="s">
        <v>242</v>
      </c>
      <c r="D4" s="175" t="s">
        <v>243</v>
      </c>
      <c r="E4" s="175" t="s">
        <v>244</v>
      </c>
      <c r="F4" s="290" t="s">
        <v>245</v>
      </c>
      <c r="G4" s="290" t="s">
        <v>194</v>
      </c>
      <c r="H4" s="290" t="s">
        <v>246</v>
      </c>
      <c r="I4" s="290" t="s">
        <v>195</v>
      </c>
    </row>
    <row r="5" spans="1:18" ht="42" customHeight="1" x14ac:dyDescent="0.25">
      <c r="A5" s="364" t="s">
        <v>196</v>
      </c>
      <c r="B5" s="259">
        <v>181</v>
      </c>
      <c r="C5" s="260">
        <v>191</v>
      </c>
      <c r="D5" s="260">
        <v>186</v>
      </c>
      <c r="E5" s="260">
        <v>205</v>
      </c>
      <c r="F5" s="291">
        <v>213</v>
      </c>
      <c r="G5" s="291">
        <v>213</v>
      </c>
      <c r="H5" s="291">
        <v>213</v>
      </c>
      <c r="I5" s="291">
        <v>213</v>
      </c>
      <c r="K5" s="215"/>
      <c r="L5" s="215"/>
    </row>
    <row r="6" spans="1:18" ht="42" customHeight="1" x14ac:dyDescent="0.25">
      <c r="A6" s="155" t="s">
        <v>197</v>
      </c>
      <c r="B6" s="95">
        <v>691292</v>
      </c>
      <c r="C6" s="141">
        <v>706070</v>
      </c>
      <c r="D6" s="141">
        <v>752598</v>
      </c>
      <c r="E6" s="141">
        <v>814470</v>
      </c>
      <c r="F6" s="222">
        <v>826940</v>
      </c>
      <c r="G6" s="227">
        <v>364195</v>
      </c>
      <c r="H6" s="227">
        <v>876454</v>
      </c>
      <c r="I6" s="227">
        <v>383441</v>
      </c>
      <c r="K6" s="215"/>
      <c r="L6" s="215"/>
      <c r="Q6" s="219"/>
      <c r="R6" s="219"/>
    </row>
    <row r="7" spans="1:18" ht="42" customHeight="1" x14ac:dyDescent="0.25">
      <c r="A7" s="33" t="s">
        <v>198</v>
      </c>
      <c r="B7" s="402">
        <v>248862010081</v>
      </c>
      <c r="C7" s="402">
        <v>253000391689</v>
      </c>
      <c r="D7" s="402">
        <v>289454999558</v>
      </c>
      <c r="E7" s="402">
        <v>307282105347</v>
      </c>
      <c r="F7" s="403">
        <v>344602149297</v>
      </c>
      <c r="G7" s="403">
        <v>168539265617</v>
      </c>
      <c r="H7" s="403">
        <v>363131226466</v>
      </c>
      <c r="I7" s="403">
        <v>178919679875</v>
      </c>
      <c r="K7" s="215"/>
      <c r="L7" s="215"/>
      <c r="Q7" s="220"/>
      <c r="R7" s="220"/>
    </row>
    <row r="8" spans="1:18" ht="42" customHeight="1" x14ac:dyDescent="0.25">
      <c r="A8" s="155" t="s">
        <v>199</v>
      </c>
      <c r="B8" s="95">
        <v>5117</v>
      </c>
      <c r="C8" s="141">
        <v>4381</v>
      </c>
      <c r="D8" s="141">
        <v>4451</v>
      </c>
      <c r="E8" s="141">
        <v>5284</v>
      </c>
      <c r="F8" s="227">
        <v>3424</v>
      </c>
      <c r="G8" s="227">
        <v>1041</v>
      </c>
      <c r="H8" s="227">
        <v>4729</v>
      </c>
      <c r="I8" s="227">
        <v>2303</v>
      </c>
      <c r="K8" s="215"/>
      <c r="L8" s="215"/>
      <c r="Q8" s="219"/>
      <c r="R8" s="219"/>
    </row>
    <row r="9" spans="1:18" ht="42" customHeight="1" x14ac:dyDescent="0.25">
      <c r="A9" s="33" t="s">
        <v>200</v>
      </c>
      <c r="B9" s="402">
        <v>2189596173</v>
      </c>
      <c r="C9" s="402">
        <v>2237843428</v>
      </c>
      <c r="D9" s="402">
        <v>2879948105</v>
      </c>
      <c r="E9" s="402">
        <v>3373600593</v>
      </c>
      <c r="F9" s="403">
        <v>2796481846</v>
      </c>
      <c r="G9" s="403">
        <v>835861846</v>
      </c>
      <c r="H9" s="403">
        <v>3181966278</v>
      </c>
      <c r="I9" s="403">
        <v>1360857641</v>
      </c>
      <c r="K9" s="215"/>
      <c r="L9" s="215"/>
      <c r="N9" s="215"/>
      <c r="O9" s="215"/>
      <c r="Q9" s="220"/>
      <c r="R9" s="220"/>
    </row>
    <row r="10" spans="1:18" ht="66" customHeight="1" x14ac:dyDescent="0.25">
      <c r="A10" s="155" t="s">
        <v>201</v>
      </c>
      <c r="B10" s="95">
        <v>2177</v>
      </c>
      <c r="C10" s="141">
        <v>2145</v>
      </c>
      <c r="D10" s="141">
        <v>2545</v>
      </c>
      <c r="E10" s="141">
        <v>2057</v>
      </c>
      <c r="F10" s="227">
        <v>1281</v>
      </c>
      <c r="G10" s="227">
        <v>312</v>
      </c>
      <c r="H10" s="227">
        <v>1274</v>
      </c>
      <c r="I10" s="227">
        <v>593</v>
      </c>
      <c r="K10" s="215"/>
      <c r="L10" s="215"/>
      <c r="Q10" s="219"/>
      <c r="R10" s="219"/>
    </row>
    <row r="11" spans="1:18" ht="69" customHeight="1" x14ac:dyDescent="0.25">
      <c r="A11" s="33" t="s">
        <v>202</v>
      </c>
      <c r="B11" s="402">
        <v>927962131</v>
      </c>
      <c r="C11" s="402">
        <v>823425460</v>
      </c>
      <c r="D11" s="402">
        <v>1199986063</v>
      </c>
      <c r="E11" s="402">
        <v>1226489007</v>
      </c>
      <c r="F11" s="403">
        <v>855620639</v>
      </c>
      <c r="G11" s="404">
        <v>283922571</v>
      </c>
      <c r="H11" s="403">
        <v>928621217</v>
      </c>
      <c r="I11" s="404">
        <v>453698944</v>
      </c>
      <c r="J11" s="295" t="s">
        <v>273</v>
      </c>
      <c r="K11" s="215"/>
      <c r="L11" s="215"/>
      <c r="Q11" s="220"/>
      <c r="R11" s="220"/>
    </row>
    <row r="12" spans="1:18" x14ac:dyDescent="0.25">
      <c r="A12" s="294" t="s">
        <v>272</v>
      </c>
    </row>
    <row r="14" spans="1:18" hidden="1" x14ac:dyDescent="0.25">
      <c r="D14" s="209"/>
      <c r="E14" s="209"/>
    </row>
  </sheetData>
  <mergeCells count="1">
    <mergeCell ref="A3:I3"/>
  </mergeCell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34B1-507D-4AFB-AC21-E0BCF246B6FA}">
  <dimension ref="A1:S104"/>
  <sheetViews>
    <sheetView zoomScale="70" zoomScaleNormal="70"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51.28515625" customWidth="1"/>
    <col min="2" max="13" width="20.5703125" customWidth="1"/>
    <col min="14" max="14" width="9.140625" customWidth="1"/>
    <col min="15" max="17" width="9.140625" hidden="1" customWidth="1"/>
    <col min="18" max="19" width="12.5703125" hidden="1" customWidth="1"/>
    <col min="20" max="16384" width="9.140625" hidden="1"/>
  </cols>
  <sheetData>
    <row r="1" spans="1:19" x14ac:dyDescent="0.25">
      <c r="A1" s="323" t="s">
        <v>256</v>
      </c>
    </row>
    <row r="2" spans="1:19" ht="30" customHeight="1" x14ac:dyDescent="0.25">
      <c r="A2" s="202" t="s">
        <v>203</v>
      </c>
      <c r="B2" s="202"/>
      <c r="C2" s="202"/>
      <c r="D2" s="202"/>
      <c r="E2" s="202"/>
      <c r="F2" s="202"/>
      <c r="G2" s="202"/>
      <c r="H2" s="202"/>
      <c r="I2" s="202"/>
      <c r="J2" s="202"/>
      <c r="K2" s="202"/>
      <c r="L2" s="202"/>
      <c r="M2" s="202"/>
    </row>
    <row r="3" spans="1:19" ht="21" customHeight="1" x14ac:dyDescent="0.25">
      <c r="A3" s="332" t="s">
        <v>271</v>
      </c>
      <c r="B3" s="366" t="s">
        <v>241</v>
      </c>
      <c r="C3" s="367" t="s">
        <v>257</v>
      </c>
      <c r="D3" s="366" t="s">
        <v>242</v>
      </c>
      <c r="E3" s="367" t="s">
        <v>258</v>
      </c>
      <c r="F3" s="366" t="s">
        <v>243</v>
      </c>
      <c r="G3" s="367" t="s">
        <v>259</v>
      </c>
      <c r="H3" s="366" t="s">
        <v>244</v>
      </c>
      <c r="I3" s="367" t="s">
        <v>260</v>
      </c>
      <c r="J3" s="367" t="s">
        <v>245</v>
      </c>
      <c r="K3" s="367" t="s">
        <v>261</v>
      </c>
      <c r="L3" s="367" t="s">
        <v>246</v>
      </c>
      <c r="M3" s="367" t="s">
        <v>262</v>
      </c>
    </row>
    <row r="4" spans="1:19" ht="21" customHeight="1" x14ac:dyDescent="0.25">
      <c r="A4" s="326" t="s">
        <v>271</v>
      </c>
      <c r="B4" s="38" t="s">
        <v>84</v>
      </c>
      <c r="C4" s="38" t="s">
        <v>85</v>
      </c>
      <c r="D4" s="38" t="s">
        <v>84</v>
      </c>
      <c r="E4" s="38" t="s">
        <v>85</v>
      </c>
      <c r="F4" s="38" t="s">
        <v>84</v>
      </c>
      <c r="G4" s="38" t="s">
        <v>85</v>
      </c>
      <c r="H4" s="38" t="s">
        <v>84</v>
      </c>
      <c r="I4" s="38" t="s">
        <v>85</v>
      </c>
      <c r="J4" s="48" t="s">
        <v>84</v>
      </c>
      <c r="K4" s="48" t="s">
        <v>85</v>
      </c>
      <c r="L4" s="48" t="s">
        <v>84</v>
      </c>
      <c r="M4" s="48" t="s">
        <v>85</v>
      </c>
    </row>
    <row r="5" spans="1:19" ht="21" customHeight="1" x14ac:dyDescent="0.25">
      <c r="A5" s="365" t="s">
        <v>204</v>
      </c>
      <c r="B5" s="203">
        <v>181</v>
      </c>
      <c r="C5" s="204"/>
      <c r="D5" s="203">
        <v>191</v>
      </c>
      <c r="E5" s="204"/>
      <c r="F5" s="203">
        <v>186</v>
      </c>
      <c r="G5" s="204"/>
      <c r="H5" s="203">
        <v>205</v>
      </c>
      <c r="I5" s="262"/>
      <c r="J5" s="262">
        <v>213</v>
      </c>
      <c r="K5" s="262"/>
      <c r="L5" s="264">
        <v>213</v>
      </c>
      <c r="M5" s="262"/>
    </row>
    <row r="6" spans="1:19" ht="63" customHeight="1" x14ac:dyDescent="0.25">
      <c r="A6" s="328" t="s">
        <v>205</v>
      </c>
      <c r="B6" s="61">
        <v>114</v>
      </c>
      <c r="C6" s="53">
        <f>B6/B5</f>
        <v>0.62983425414364635</v>
      </c>
      <c r="D6" s="61">
        <v>135</v>
      </c>
      <c r="E6" s="53">
        <v>0.71</v>
      </c>
      <c r="F6" s="98">
        <v>131</v>
      </c>
      <c r="G6" s="76">
        <v>0.7</v>
      </c>
      <c r="H6" s="56">
        <v>154</v>
      </c>
      <c r="I6" s="76">
        <v>0.75</v>
      </c>
      <c r="J6" s="52">
        <v>162</v>
      </c>
      <c r="K6" s="53">
        <f>J6/J5</f>
        <v>0.76056338028169013</v>
      </c>
      <c r="L6" s="52">
        <v>169</v>
      </c>
      <c r="M6" s="53">
        <f>L6/L5</f>
        <v>0.79342723004694837</v>
      </c>
      <c r="N6" s="295" t="s">
        <v>273</v>
      </c>
      <c r="S6" s="221"/>
    </row>
    <row r="7" spans="1:19" ht="21" customHeight="1" x14ac:dyDescent="0.25">
      <c r="A7" s="10"/>
      <c r="B7" s="10"/>
      <c r="C7" s="10"/>
      <c r="D7" s="10"/>
      <c r="E7" s="10"/>
      <c r="F7" s="10"/>
      <c r="G7" s="10"/>
      <c r="H7" s="10"/>
      <c r="I7" s="10"/>
      <c r="J7" s="10"/>
      <c r="K7" s="10"/>
      <c r="L7" s="10"/>
      <c r="M7" s="10"/>
    </row>
    <row r="8" spans="1:19" ht="21" customHeight="1" x14ac:dyDescent="0.25">
      <c r="A8" s="10"/>
      <c r="B8" s="10"/>
      <c r="C8" s="10"/>
      <c r="D8" s="10"/>
      <c r="E8" s="10"/>
      <c r="F8" s="10"/>
      <c r="G8" s="10"/>
      <c r="H8" s="10"/>
      <c r="I8" s="10"/>
      <c r="J8" s="10"/>
      <c r="K8" s="10"/>
      <c r="L8" s="10"/>
      <c r="M8" s="10"/>
    </row>
    <row r="9" spans="1:19" ht="30" customHeight="1" x14ac:dyDescent="0.25">
      <c r="A9" s="202" t="s">
        <v>206</v>
      </c>
      <c r="B9" s="202"/>
      <c r="C9" s="202"/>
      <c r="D9" s="202"/>
      <c r="E9" s="202"/>
      <c r="F9" s="202"/>
      <c r="G9" s="202"/>
      <c r="H9" s="202"/>
      <c r="I9" s="202"/>
      <c r="J9" s="202"/>
      <c r="K9" s="202"/>
      <c r="L9" s="202"/>
      <c r="M9" s="202"/>
    </row>
    <row r="10" spans="1:19" ht="21" customHeight="1" x14ac:dyDescent="0.25">
      <c r="A10" s="332" t="s">
        <v>271</v>
      </c>
      <c r="B10" s="366" t="s">
        <v>241</v>
      </c>
      <c r="C10" s="367" t="s">
        <v>257</v>
      </c>
      <c r="D10" s="366" t="s">
        <v>242</v>
      </c>
      <c r="E10" s="367" t="s">
        <v>258</v>
      </c>
      <c r="F10" s="366" t="s">
        <v>243</v>
      </c>
      <c r="G10" s="367" t="s">
        <v>259</v>
      </c>
      <c r="H10" s="366" t="s">
        <v>244</v>
      </c>
      <c r="I10" s="367" t="s">
        <v>260</v>
      </c>
      <c r="J10" s="367" t="s">
        <v>245</v>
      </c>
      <c r="K10" s="367" t="s">
        <v>261</v>
      </c>
      <c r="L10" s="367" t="s">
        <v>246</v>
      </c>
      <c r="M10" s="367" t="s">
        <v>262</v>
      </c>
    </row>
    <row r="11" spans="1:19" ht="21" customHeight="1" x14ac:dyDescent="0.25">
      <c r="A11" s="326" t="s">
        <v>271</v>
      </c>
      <c r="B11" s="38" t="s">
        <v>84</v>
      </c>
      <c r="C11" s="38" t="s">
        <v>85</v>
      </c>
      <c r="D11" s="38" t="s">
        <v>84</v>
      </c>
      <c r="E11" s="38" t="s">
        <v>85</v>
      </c>
      <c r="F11" s="38" t="s">
        <v>84</v>
      </c>
      <c r="G11" s="38" t="s">
        <v>85</v>
      </c>
      <c r="H11" s="38" t="s">
        <v>84</v>
      </c>
      <c r="I11" s="38" t="s">
        <v>85</v>
      </c>
      <c r="J11" s="48" t="s">
        <v>84</v>
      </c>
      <c r="K11" s="48" t="s">
        <v>85</v>
      </c>
      <c r="L11" s="48" t="s">
        <v>84</v>
      </c>
      <c r="M11" s="48" t="s">
        <v>85</v>
      </c>
    </row>
    <row r="12" spans="1:19" ht="21" customHeight="1" x14ac:dyDescent="0.25">
      <c r="A12" s="365" t="s">
        <v>204</v>
      </c>
      <c r="B12" s="203">
        <v>181</v>
      </c>
      <c r="C12" s="204"/>
      <c r="D12" s="203">
        <v>191</v>
      </c>
      <c r="E12" s="204"/>
      <c r="F12" s="203">
        <v>186</v>
      </c>
      <c r="G12" s="204"/>
      <c r="H12" s="203">
        <v>205</v>
      </c>
      <c r="I12" s="262"/>
      <c r="J12" s="262">
        <v>213</v>
      </c>
      <c r="K12" s="262"/>
      <c r="L12" s="264">
        <v>213</v>
      </c>
      <c r="M12" s="262"/>
    </row>
    <row r="13" spans="1:19" ht="99.95" customHeight="1" x14ac:dyDescent="0.25">
      <c r="A13" s="328" t="s">
        <v>207</v>
      </c>
      <c r="B13" s="61">
        <v>173</v>
      </c>
      <c r="C13" s="53">
        <f>B13/B12</f>
        <v>0.95580110497237569</v>
      </c>
      <c r="D13" s="61">
        <v>189</v>
      </c>
      <c r="E13" s="53">
        <v>0.99</v>
      </c>
      <c r="F13" s="98">
        <v>186</v>
      </c>
      <c r="G13" s="76">
        <v>1</v>
      </c>
      <c r="H13" s="56">
        <v>204</v>
      </c>
      <c r="I13" s="76">
        <v>0.995</v>
      </c>
      <c r="J13" s="52">
        <v>211</v>
      </c>
      <c r="K13" s="53">
        <f>J13/J12</f>
        <v>0.99061032863849763</v>
      </c>
      <c r="L13" s="52">
        <v>211</v>
      </c>
      <c r="M13" s="53">
        <f>L13/L12</f>
        <v>0.99061032863849763</v>
      </c>
      <c r="N13" s="295" t="s">
        <v>273</v>
      </c>
    </row>
    <row r="14" spans="1:19" ht="21" customHeight="1" x14ac:dyDescent="0.25">
      <c r="A14" s="10"/>
      <c r="B14" s="10"/>
      <c r="C14" s="10"/>
      <c r="D14" s="10"/>
      <c r="E14" s="10"/>
      <c r="F14" s="10"/>
      <c r="G14" s="10"/>
      <c r="H14" s="10"/>
      <c r="I14" s="10"/>
      <c r="J14" s="10"/>
      <c r="K14" s="10"/>
      <c r="L14" s="10"/>
      <c r="M14" s="10"/>
    </row>
    <row r="15" spans="1:19" ht="21" customHeight="1" x14ac:dyDescent="0.25">
      <c r="A15" s="10"/>
      <c r="B15" s="10"/>
      <c r="C15" s="10"/>
      <c r="D15" s="10"/>
      <c r="E15" s="10"/>
      <c r="F15" s="10"/>
      <c r="G15" s="10"/>
      <c r="H15" s="10"/>
      <c r="I15" s="10"/>
      <c r="J15" s="10"/>
      <c r="K15" s="10"/>
      <c r="L15" s="10"/>
      <c r="M15" s="10"/>
    </row>
    <row r="16" spans="1:19" ht="30" customHeight="1" x14ac:dyDescent="0.25">
      <c r="A16" s="202" t="s">
        <v>142</v>
      </c>
      <c r="B16" s="202"/>
      <c r="C16" s="202"/>
      <c r="D16" s="202"/>
      <c r="E16" s="202"/>
      <c r="F16" s="202"/>
      <c r="G16" s="202"/>
      <c r="H16" s="202"/>
      <c r="I16" s="202"/>
      <c r="J16" s="202"/>
      <c r="K16" s="202"/>
      <c r="L16" s="202"/>
      <c r="M16" s="202"/>
    </row>
    <row r="17" spans="1:19" ht="21" customHeight="1" x14ac:dyDescent="0.25">
      <c r="A17" s="332" t="s">
        <v>271</v>
      </c>
      <c r="B17" s="366" t="s">
        <v>241</v>
      </c>
      <c r="C17" s="367" t="s">
        <v>257</v>
      </c>
      <c r="D17" s="366" t="s">
        <v>242</v>
      </c>
      <c r="E17" s="367" t="s">
        <v>258</v>
      </c>
      <c r="F17" s="366" t="s">
        <v>243</v>
      </c>
      <c r="G17" s="367" t="s">
        <v>259</v>
      </c>
      <c r="H17" s="366" t="s">
        <v>244</v>
      </c>
      <c r="I17" s="367" t="s">
        <v>260</v>
      </c>
      <c r="J17" s="367" t="s">
        <v>245</v>
      </c>
      <c r="K17" s="367" t="s">
        <v>261</v>
      </c>
      <c r="L17" s="367" t="s">
        <v>246</v>
      </c>
      <c r="M17" s="369" t="s">
        <v>262</v>
      </c>
    </row>
    <row r="18" spans="1:19" ht="21" customHeight="1" x14ac:dyDescent="0.25">
      <c r="A18" s="326" t="s">
        <v>271</v>
      </c>
      <c r="B18" s="38" t="s">
        <v>84</v>
      </c>
      <c r="C18" s="38" t="s">
        <v>85</v>
      </c>
      <c r="D18" s="38" t="s">
        <v>84</v>
      </c>
      <c r="E18" s="38" t="s">
        <v>85</v>
      </c>
      <c r="F18" s="38" t="s">
        <v>84</v>
      </c>
      <c r="G18" s="38" t="s">
        <v>85</v>
      </c>
      <c r="H18" s="38" t="s">
        <v>84</v>
      </c>
      <c r="I18" s="38" t="s">
        <v>85</v>
      </c>
      <c r="J18" s="48" t="s">
        <v>84</v>
      </c>
      <c r="K18" s="48" t="s">
        <v>85</v>
      </c>
      <c r="L18" s="48" t="s">
        <v>84</v>
      </c>
      <c r="M18" s="49" t="s">
        <v>85</v>
      </c>
    </row>
    <row r="19" spans="1:19" ht="31.5" x14ac:dyDescent="0.25">
      <c r="A19" s="327" t="s">
        <v>208</v>
      </c>
      <c r="B19" s="203">
        <v>181</v>
      </c>
      <c r="C19" s="204"/>
      <c r="D19" s="203">
        <v>191</v>
      </c>
      <c r="E19" s="204"/>
      <c r="F19" s="203">
        <v>186</v>
      </c>
      <c r="G19" s="204"/>
      <c r="H19" s="203">
        <v>205</v>
      </c>
      <c r="I19" s="262"/>
      <c r="J19" s="262">
        <v>213</v>
      </c>
      <c r="K19" s="262"/>
      <c r="L19" s="262">
        <v>213</v>
      </c>
      <c r="M19" s="205"/>
    </row>
    <row r="20" spans="1:19" ht="21" customHeight="1" x14ac:dyDescent="0.25">
      <c r="A20" s="182" t="s">
        <v>209</v>
      </c>
      <c r="B20" s="182"/>
      <c r="C20" s="182"/>
      <c r="D20" s="182"/>
      <c r="E20" s="182"/>
      <c r="F20" s="182"/>
      <c r="G20" s="182"/>
      <c r="H20" s="182"/>
      <c r="I20" s="182"/>
      <c r="J20" s="182"/>
      <c r="K20" s="182"/>
      <c r="L20" s="218"/>
      <c r="M20" s="218"/>
    </row>
    <row r="21" spans="1:19" ht="21" customHeight="1" x14ac:dyDescent="0.25">
      <c r="A21" s="328" t="s">
        <v>130</v>
      </c>
      <c r="B21" s="56">
        <v>164</v>
      </c>
      <c r="C21" s="76">
        <f>B21/B19</f>
        <v>0.90607734806629836</v>
      </c>
      <c r="D21" s="56">
        <v>174</v>
      </c>
      <c r="E21" s="76">
        <v>0.91</v>
      </c>
      <c r="F21" s="97">
        <v>173</v>
      </c>
      <c r="G21" s="79">
        <v>0.93</v>
      </c>
      <c r="H21" s="52">
        <v>196</v>
      </c>
      <c r="I21" s="76">
        <v>0.96</v>
      </c>
      <c r="J21" s="52">
        <v>205</v>
      </c>
      <c r="K21" s="53">
        <f>J21/$J$19</f>
        <v>0.96244131455399062</v>
      </c>
      <c r="L21" s="52">
        <v>204</v>
      </c>
      <c r="M21" s="265">
        <f>L21/$L$19</f>
        <v>0.95774647887323938</v>
      </c>
      <c r="S21" s="221"/>
    </row>
    <row r="22" spans="1:19" ht="21" customHeight="1" x14ac:dyDescent="0.25">
      <c r="A22" s="129" t="s">
        <v>131</v>
      </c>
      <c r="B22" s="67">
        <v>17</v>
      </c>
      <c r="C22" s="81">
        <f>B22/B19</f>
        <v>9.3922651933701654E-2</v>
      </c>
      <c r="D22" s="67">
        <v>17</v>
      </c>
      <c r="E22" s="81">
        <v>0.09</v>
      </c>
      <c r="F22" s="100">
        <v>13</v>
      </c>
      <c r="G22" s="81">
        <v>7.0000000000000007E-2</v>
      </c>
      <c r="H22" s="67">
        <v>9</v>
      </c>
      <c r="I22" s="81">
        <v>0.04</v>
      </c>
      <c r="J22" s="33">
        <v>8</v>
      </c>
      <c r="K22" s="45">
        <f>J22/$J$19</f>
        <v>3.7558685446009391E-2</v>
      </c>
      <c r="L22" s="33">
        <v>9</v>
      </c>
      <c r="M22" s="46">
        <f>L22/$L$19</f>
        <v>4.2253521126760563E-2</v>
      </c>
      <c r="S22" s="221"/>
    </row>
    <row r="23" spans="1:19" ht="21" customHeight="1" x14ac:dyDescent="0.25">
      <c r="A23" s="368" t="s">
        <v>124</v>
      </c>
      <c r="B23" s="112">
        <v>181</v>
      </c>
      <c r="C23" s="110">
        <v>1</v>
      </c>
      <c r="D23" s="112">
        <v>191</v>
      </c>
      <c r="E23" s="110">
        <v>1</v>
      </c>
      <c r="F23" s="113">
        <v>186</v>
      </c>
      <c r="G23" s="110">
        <v>1</v>
      </c>
      <c r="H23" s="111">
        <v>205</v>
      </c>
      <c r="I23" s="210">
        <v>1</v>
      </c>
      <c r="J23" s="266">
        <v>213</v>
      </c>
      <c r="K23" s="267">
        <v>1</v>
      </c>
      <c r="L23" s="268">
        <v>213</v>
      </c>
      <c r="M23" s="269">
        <v>1</v>
      </c>
      <c r="S23" s="221"/>
    </row>
    <row r="24" spans="1:19" ht="63" customHeight="1" x14ac:dyDescent="0.25">
      <c r="A24" s="327" t="s">
        <v>210</v>
      </c>
      <c r="B24" s="206">
        <v>44</v>
      </c>
      <c r="C24" s="207"/>
      <c r="D24" s="206">
        <v>32</v>
      </c>
      <c r="E24" s="207"/>
      <c r="F24" s="206">
        <v>25</v>
      </c>
      <c r="G24" s="207"/>
      <c r="H24" s="206">
        <v>31</v>
      </c>
      <c r="I24" s="207"/>
      <c r="J24" s="207">
        <v>28</v>
      </c>
      <c r="K24" s="207"/>
      <c r="L24" s="207">
        <v>24</v>
      </c>
      <c r="M24" s="211"/>
    </row>
    <row r="25" spans="1:19" ht="42" customHeight="1" x14ac:dyDescent="0.25">
      <c r="A25" s="182" t="s">
        <v>211</v>
      </c>
      <c r="B25" s="182"/>
      <c r="C25" s="182"/>
      <c r="D25" s="182"/>
      <c r="E25" s="182"/>
      <c r="F25" s="182"/>
      <c r="G25" s="182"/>
      <c r="H25" s="182"/>
      <c r="I25" s="182"/>
      <c r="J25" s="182"/>
      <c r="K25" s="182"/>
      <c r="L25" s="218"/>
      <c r="M25" s="218"/>
    </row>
    <row r="26" spans="1:19" ht="21" customHeight="1" x14ac:dyDescent="0.25">
      <c r="A26" s="328" t="s">
        <v>130</v>
      </c>
      <c r="B26" s="56">
        <v>8</v>
      </c>
      <c r="C26" s="76">
        <f>B26/B24</f>
        <v>0.18181818181818182</v>
      </c>
      <c r="D26" s="56">
        <v>4</v>
      </c>
      <c r="E26" s="76">
        <v>0.13</v>
      </c>
      <c r="F26" s="98">
        <v>3</v>
      </c>
      <c r="G26" s="76">
        <v>0.12</v>
      </c>
      <c r="H26" s="56">
        <v>26</v>
      </c>
      <c r="I26" s="76">
        <v>0.84</v>
      </c>
      <c r="J26" s="52">
        <v>20</v>
      </c>
      <c r="K26" s="270">
        <f>J26/J28</f>
        <v>0.7142857142857143</v>
      </c>
      <c r="L26" s="52">
        <v>16</v>
      </c>
      <c r="M26" s="271">
        <f>L26/L28</f>
        <v>0.66666666666666663</v>
      </c>
      <c r="S26" s="221"/>
    </row>
    <row r="27" spans="1:19" ht="21" customHeight="1" x14ac:dyDescent="0.25">
      <c r="A27" s="129" t="s">
        <v>131</v>
      </c>
      <c r="B27" s="156">
        <v>36</v>
      </c>
      <c r="C27" s="120">
        <f>B27/B24</f>
        <v>0.81818181818181823</v>
      </c>
      <c r="D27" s="156">
        <v>28</v>
      </c>
      <c r="E27" s="120">
        <v>0.88</v>
      </c>
      <c r="F27" s="119">
        <v>22</v>
      </c>
      <c r="G27" s="45">
        <v>0.88</v>
      </c>
      <c r="H27" s="92">
        <v>5</v>
      </c>
      <c r="I27" s="81">
        <v>0.16</v>
      </c>
      <c r="J27" s="44">
        <v>8</v>
      </c>
      <c r="K27" s="272">
        <f>J27/J28</f>
        <v>0.2857142857142857</v>
      </c>
      <c r="L27" s="44">
        <v>8</v>
      </c>
      <c r="M27" s="273">
        <f>L27/L28</f>
        <v>0.33333333333333331</v>
      </c>
      <c r="S27" s="221"/>
    </row>
    <row r="28" spans="1:19" ht="21" customHeight="1" x14ac:dyDescent="0.25">
      <c r="A28" s="327" t="s">
        <v>124</v>
      </c>
      <c r="B28" s="64">
        <v>44</v>
      </c>
      <c r="C28" s="117">
        <v>1</v>
      </c>
      <c r="D28" s="64">
        <v>32</v>
      </c>
      <c r="E28" s="117">
        <v>1.01</v>
      </c>
      <c r="F28" s="116">
        <v>25</v>
      </c>
      <c r="G28" s="115">
        <v>1</v>
      </c>
      <c r="H28" s="64">
        <v>31</v>
      </c>
      <c r="I28" s="77">
        <v>1</v>
      </c>
      <c r="J28" s="274">
        <v>28</v>
      </c>
      <c r="K28" s="275">
        <f>J28/J28</f>
        <v>1</v>
      </c>
      <c r="L28" s="274">
        <v>24</v>
      </c>
      <c r="M28" s="276">
        <f>L28/L28</f>
        <v>1</v>
      </c>
      <c r="S28" s="221"/>
    </row>
    <row r="29" spans="1:19" ht="42" customHeight="1" x14ac:dyDescent="0.25">
      <c r="A29" s="293" t="s">
        <v>212</v>
      </c>
      <c r="B29" s="206">
        <v>164</v>
      </c>
      <c r="C29" s="254"/>
      <c r="D29" s="206">
        <v>174</v>
      </c>
      <c r="E29" s="254"/>
      <c r="F29" s="206">
        <v>173</v>
      </c>
      <c r="G29" s="207"/>
      <c r="H29" s="206">
        <v>196</v>
      </c>
      <c r="I29" s="207"/>
      <c r="J29" s="207">
        <v>205</v>
      </c>
      <c r="K29" s="207"/>
      <c r="L29" s="207">
        <v>204</v>
      </c>
      <c r="M29" s="211"/>
    </row>
    <row r="30" spans="1:19" ht="21" customHeight="1" x14ac:dyDescent="0.25">
      <c r="A30" s="182" t="s">
        <v>213</v>
      </c>
      <c r="B30" s="182"/>
      <c r="C30" s="182"/>
      <c r="D30" s="182"/>
      <c r="E30" s="182"/>
      <c r="F30" s="182"/>
      <c r="G30" s="182"/>
      <c r="H30" s="182"/>
      <c r="I30" s="182"/>
      <c r="J30" s="182"/>
      <c r="K30" s="182"/>
      <c r="L30" s="218"/>
      <c r="M30" s="237"/>
    </row>
    <row r="31" spans="1:19" ht="21" customHeight="1" x14ac:dyDescent="0.25">
      <c r="A31" s="328" t="s">
        <v>130</v>
      </c>
      <c r="B31" s="56">
        <v>162</v>
      </c>
      <c r="C31" s="76">
        <f>B31/B29</f>
        <v>0.98780487804878048</v>
      </c>
      <c r="D31" s="56">
        <v>172</v>
      </c>
      <c r="E31" s="76">
        <v>0.99</v>
      </c>
      <c r="F31" s="98">
        <v>172</v>
      </c>
      <c r="G31" s="76">
        <v>0.99</v>
      </c>
      <c r="H31" s="56">
        <v>194</v>
      </c>
      <c r="I31" s="76">
        <v>0.99</v>
      </c>
      <c r="J31" s="52">
        <v>198</v>
      </c>
      <c r="K31" s="53">
        <f>J31/J29</f>
        <v>0.96585365853658534</v>
      </c>
      <c r="L31" s="52">
        <v>195</v>
      </c>
      <c r="M31" s="265">
        <f>L31/L29</f>
        <v>0.95588235294117652</v>
      </c>
      <c r="S31" s="221"/>
    </row>
    <row r="32" spans="1:19" ht="21" customHeight="1" x14ac:dyDescent="0.25">
      <c r="A32" s="129" t="s">
        <v>131</v>
      </c>
      <c r="B32" s="67">
        <v>2</v>
      </c>
      <c r="C32" s="82">
        <f>B32/B29</f>
        <v>1.2195121951219513E-2</v>
      </c>
      <c r="D32" s="67">
        <v>2</v>
      </c>
      <c r="E32" s="82">
        <v>0.01</v>
      </c>
      <c r="F32" s="118">
        <v>1</v>
      </c>
      <c r="G32" s="82">
        <v>0.01</v>
      </c>
      <c r="H32" s="44">
        <v>2</v>
      </c>
      <c r="I32" s="81">
        <v>0.01</v>
      </c>
      <c r="J32" s="44">
        <v>7</v>
      </c>
      <c r="K32" s="45">
        <f>J32/J29</f>
        <v>3.4146341463414637E-2</v>
      </c>
      <c r="L32" s="44">
        <v>9</v>
      </c>
      <c r="M32" s="46">
        <f>L32/L29</f>
        <v>4.4117647058823532E-2</v>
      </c>
      <c r="S32" s="221"/>
    </row>
    <row r="33" spans="1:19" ht="21" customHeight="1" x14ac:dyDescent="0.25">
      <c r="A33" s="327" t="s">
        <v>124</v>
      </c>
      <c r="B33" s="64">
        <v>164</v>
      </c>
      <c r="C33" s="77">
        <v>1</v>
      </c>
      <c r="D33" s="64">
        <v>174</v>
      </c>
      <c r="E33" s="77">
        <v>1</v>
      </c>
      <c r="F33" s="114">
        <v>173</v>
      </c>
      <c r="G33" s="77">
        <v>1</v>
      </c>
      <c r="H33" s="64">
        <v>196</v>
      </c>
      <c r="I33" s="77">
        <v>1</v>
      </c>
      <c r="J33" s="274">
        <v>205</v>
      </c>
      <c r="K33" s="74">
        <v>1</v>
      </c>
      <c r="L33" s="274">
        <f>SUM(L31:L32)</f>
        <v>204</v>
      </c>
      <c r="M33" s="51">
        <v>1</v>
      </c>
      <c r="N33" s="295"/>
      <c r="S33" s="221"/>
    </row>
    <row r="34" spans="1:19" ht="63" customHeight="1" x14ac:dyDescent="0.25">
      <c r="A34" s="326" t="s">
        <v>271</v>
      </c>
      <c r="B34" s="54" t="s">
        <v>84</v>
      </c>
      <c r="C34" s="36" t="s">
        <v>214</v>
      </c>
      <c r="D34" s="54" t="s">
        <v>84</v>
      </c>
      <c r="E34" s="36" t="s">
        <v>214</v>
      </c>
      <c r="F34" s="37" t="s">
        <v>84</v>
      </c>
      <c r="G34" s="37" t="s">
        <v>214</v>
      </c>
      <c r="H34" s="37" t="s">
        <v>84</v>
      </c>
      <c r="I34" s="37" t="s">
        <v>214</v>
      </c>
      <c r="J34" s="36" t="s">
        <v>84</v>
      </c>
      <c r="K34" s="36" t="s">
        <v>214</v>
      </c>
      <c r="L34" s="36" t="s">
        <v>84</v>
      </c>
      <c r="M34" s="277" t="s">
        <v>214</v>
      </c>
    </row>
    <row r="35" spans="1:19" ht="42" customHeight="1" x14ac:dyDescent="0.25">
      <c r="A35" s="327" t="s">
        <v>215</v>
      </c>
      <c r="B35" s="203">
        <v>164</v>
      </c>
      <c r="C35" s="204"/>
      <c r="D35" s="203">
        <v>174</v>
      </c>
      <c r="E35" s="204"/>
      <c r="F35" s="203">
        <v>173</v>
      </c>
      <c r="G35" s="204"/>
      <c r="H35" s="203">
        <v>196</v>
      </c>
      <c r="I35" s="262"/>
      <c r="J35" s="262">
        <v>213</v>
      </c>
      <c r="K35" s="262"/>
      <c r="L35" s="262">
        <v>204</v>
      </c>
      <c r="M35" s="205"/>
    </row>
    <row r="36" spans="1:19" ht="21" customHeight="1" x14ac:dyDescent="0.25">
      <c r="A36" s="182" t="s">
        <v>216</v>
      </c>
      <c r="B36" s="182"/>
      <c r="C36" s="182"/>
      <c r="D36" s="182"/>
      <c r="E36" s="182"/>
      <c r="F36" s="182"/>
      <c r="G36" s="182"/>
      <c r="H36" s="182"/>
      <c r="I36" s="182"/>
      <c r="J36" s="182"/>
      <c r="K36" s="182"/>
      <c r="L36" s="218"/>
      <c r="M36" s="237"/>
    </row>
    <row r="37" spans="1:19" ht="21" customHeight="1" x14ac:dyDescent="0.25">
      <c r="A37" s="328" t="s">
        <v>130</v>
      </c>
      <c r="B37" s="56"/>
      <c r="C37" s="389"/>
      <c r="D37" s="56">
        <v>2</v>
      </c>
      <c r="E37" s="389">
        <v>268835</v>
      </c>
      <c r="F37" s="155">
        <v>3</v>
      </c>
      <c r="G37" s="389">
        <v>123167</v>
      </c>
      <c r="H37" s="52">
        <v>1</v>
      </c>
      <c r="I37" s="392">
        <v>4325</v>
      </c>
      <c r="J37" s="52">
        <v>4</v>
      </c>
      <c r="K37" s="391">
        <v>444056</v>
      </c>
      <c r="L37" s="52">
        <v>5</v>
      </c>
      <c r="M37" s="401">
        <v>1256954</v>
      </c>
    </row>
    <row r="38" spans="1:19" ht="21" customHeight="1" x14ac:dyDescent="0.25">
      <c r="A38" s="129" t="s">
        <v>131</v>
      </c>
      <c r="B38" s="67"/>
      <c r="C38" s="379"/>
      <c r="D38" s="67">
        <v>166</v>
      </c>
      <c r="E38" s="379">
        <v>0</v>
      </c>
      <c r="F38" s="100">
        <v>170</v>
      </c>
      <c r="G38" s="379">
        <v>0</v>
      </c>
      <c r="H38" s="67">
        <v>0</v>
      </c>
      <c r="I38" s="379">
        <v>0</v>
      </c>
      <c r="J38" s="44">
        <v>201</v>
      </c>
      <c r="K38" s="382">
        <v>0</v>
      </c>
      <c r="L38" s="44">
        <v>199</v>
      </c>
      <c r="M38" s="405">
        <v>0</v>
      </c>
      <c r="N38" s="295" t="s">
        <v>273</v>
      </c>
    </row>
    <row r="39" spans="1:19" ht="21" customHeight="1" x14ac:dyDescent="0.25">
      <c r="A39" s="152"/>
      <c r="B39" s="44"/>
      <c r="C39" s="139"/>
      <c r="D39" s="44"/>
      <c r="E39" s="139"/>
      <c r="F39" s="33"/>
      <c r="G39" s="139"/>
      <c r="H39" s="44"/>
      <c r="I39" s="139"/>
      <c r="J39" s="10"/>
      <c r="K39" s="10"/>
      <c r="L39" s="10"/>
      <c r="M39" s="10"/>
    </row>
    <row r="40" spans="1:19" ht="21" customHeight="1" x14ac:dyDescent="0.25">
      <c r="A40" s="152"/>
      <c r="H40" s="44"/>
      <c r="I40" s="139"/>
      <c r="J40" s="10"/>
      <c r="K40" s="10"/>
      <c r="L40" s="10"/>
      <c r="M40" s="10"/>
    </row>
    <row r="41" spans="1:19" ht="30" customHeight="1" x14ac:dyDescent="0.25">
      <c r="A41" s="202" t="s">
        <v>217</v>
      </c>
      <c r="B41" s="202"/>
      <c r="C41" s="202"/>
      <c r="D41" s="202"/>
      <c r="E41" s="202"/>
      <c r="F41" s="202"/>
      <c r="G41" s="202"/>
      <c r="H41" s="202"/>
      <c r="I41" s="202"/>
      <c r="J41" s="202"/>
      <c r="K41" s="202"/>
      <c r="L41" s="202"/>
      <c r="M41" s="202"/>
    </row>
    <row r="42" spans="1:19" ht="21" customHeight="1" x14ac:dyDescent="0.25">
      <c r="A42" s="332" t="s">
        <v>271</v>
      </c>
      <c r="B42" s="366" t="s">
        <v>241</v>
      </c>
      <c r="C42" s="367" t="s">
        <v>257</v>
      </c>
      <c r="D42" s="366" t="s">
        <v>242</v>
      </c>
      <c r="E42" s="367" t="s">
        <v>258</v>
      </c>
      <c r="F42" s="366" t="s">
        <v>243</v>
      </c>
      <c r="G42" s="367" t="s">
        <v>259</v>
      </c>
      <c r="H42" s="366" t="s">
        <v>244</v>
      </c>
      <c r="I42" s="367" t="s">
        <v>260</v>
      </c>
      <c r="J42" s="367" t="s">
        <v>245</v>
      </c>
      <c r="K42" s="367" t="s">
        <v>261</v>
      </c>
      <c r="L42" s="367" t="s">
        <v>246</v>
      </c>
      <c r="M42" s="367" t="s">
        <v>262</v>
      </c>
    </row>
    <row r="43" spans="1:19" ht="21" customHeight="1" x14ac:dyDescent="0.25">
      <c r="A43" s="326" t="s">
        <v>271</v>
      </c>
      <c r="B43" s="38" t="s">
        <v>84</v>
      </c>
      <c r="C43" s="38" t="s">
        <v>85</v>
      </c>
      <c r="D43" s="38" t="s">
        <v>84</v>
      </c>
      <c r="E43" s="38" t="s">
        <v>85</v>
      </c>
      <c r="F43" s="38" t="s">
        <v>84</v>
      </c>
      <c r="G43" s="38" t="s">
        <v>85</v>
      </c>
      <c r="H43" s="38" t="s">
        <v>84</v>
      </c>
      <c r="I43" s="38" t="s">
        <v>85</v>
      </c>
      <c r="J43" s="48" t="s">
        <v>84</v>
      </c>
      <c r="K43" s="48" t="s">
        <v>85</v>
      </c>
      <c r="L43" s="48" t="s">
        <v>84</v>
      </c>
      <c r="M43" s="48" t="s">
        <v>85</v>
      </c>
    </row>
    <row r="44" spans="1:19" ht="31.5" x14ac:dyDescent="0.25">
      <c r="A44" s="327" t="s">
        <v>208</v>
      </c>
      <c r="B44" s="203">
        <v>181</v>
      </c>
      <c r="C44" s="204"/>
      <c r="D44" s="203">
        <v>191</v>
      </c>
      <c r="E44" s="204"/>
      <c r="F44" s="203">
        <v>186</v>
      </c>
      <c r="G44" s="204"/>
      <c r="H44" s="203">
        <v>205</v>
      </c>
      <c r="I44" s="262"/>
      <c r="J44" s="262">
        <v>213</v>
      </c>
      <c r="K44" s="181"/>
      <c r="L44" s="262">
        <v>213</v>
      </c>
      <c r="M44" s="181"/>
    </row>
    <row r="45" spans="1:19" ht="63" customHeight="1" x14ac:dyDescent="0.25">
      <c r="A45" s="328" t="s">
        <v>218</v>
      </c>
      <c r="B45" s="56">
        <v>49</v>
      </c>
      <c r="C45" s="76">
        <f t="shared" ref="C45:C46" si="0">B45/$B$44</f>
        <v>0.27071823204419887</v>
      </c>
      <c r="D45" s="56">
        <v>49</v>
      </c>
      <c r="E45" s="76">
        <v>0.26</v>
      </c>
      <c r="F45" s="98">
        <v>50</v>
      </c>
      <c r="G45" s="76">
        <v>0.27</v>
      </c>
      <c r="H45" s="56">
        <v>57</v>
      </c>
      <c r="I45" s="76">
        <v>0.28000000000000003</v>
      </c>
      <c r="J45" s="52">
        <v>59</v>
      </c>
      <c r="K45" s="53">
        <f>J45/$J$44</f>
        <v>0.27699530516431925</v>
      </c>
      <c r="L45" s="52">
        <v>56</v>
      </c>
      <c r="M45" s="53">
        <f>L45/$L$44</f>
        <v>0.26291079812206575</v>
      </c>
      <c r="S45" s="221"/>
    </row>
    <row r="46" spans="1:19" ht="42" customHeight="1" x14ac:dyDescent="0.25">
      <c r="A46" s="129" t="s">
        <v>219</v>
      </c>
      <c r="B46" s="67">
        <v>96</v>
      </c>
      <c r="C46" s="176">
        <f t="shared" si="0"/>
        <v>0.53038674033149169</v>
      </c>
      <c r="D46" s="67">
        <v>109</v>
      </c>
      <c r="E46" s="81">
        <v>0.56999999999999995</v>
      </c>
      <c r="F46" s="100">
        <v>109</v>
      </c>
      <c r="G46" s="81">
        <v>0.59</v>
      </c>
      <c r="H46" s="67">
        <v>104</v>
      </c>
      <c r="I46" s="81">
        <v>0.51</v>
      </c>
      <c r="J46" s="44">
        <v>98</v>
      </c>
      <c r="K46" s="45">
        <f t="shared" ref="K46:K47" si="1">J46/$J$44</f>
        <v>0.460093896713615</v>
      </c>
      <c r="L46" s="44">
        <v>95</v>
      </c>
      <c r="M46" s="45">
        <f>L46/$L$44</f>
        <v>0.4460093896713615</v>
      </c>
      <c r="S46" s="221"/>
    </row>
    <row r="47" spans="1:19" ht="63" customHeight="1" x14ac:dyDescent="0.25">
      <c r="A47" s="328" t="s">
        <v>220</v>
      </c>
      <c r="B47" s="56">
        <v>50</v>
      </c>
      <c r="C47" s="76">
        <f>B47/$B$44</f>
        <v>0.27624309392265195</v>
      </c>
      <c r="D47" s="56">
        <v>53</v>
      </c>
      <c r="E47" s="76">
        <v>0.28000000000000003</v>
      </c>
      <c r="F47" s="98">
        <v>54</v>
      </c>
      <c r="G47" s="76">
        <v>0.28999999999999998</v>
      </c>
      <c r="H47" s="56">
        <v>55</v>
      </c>
      <c r="I47" s="76">
        <v>0.27</v>
      </c>
      <c r="J47" s="52">
        <v>59</v>
      </c>
      <c r="K47" s="53">
        <f t="shared" si="1"/>
        <v>0.27699530516431925</v>
      </c>
      <c r="L47" s="52">
        <v>53</v>
      </c>
      <c r="M47" s="53">
        <f>L47/$L$44</f>
        <v>0.24882629107981222</v>
      </c>
      <c r="N47" s="295" t="s">
        <v>273</v>
      </c>
      <c r="S47" s="221"/>
    </row>
    <row r="48" spans="1:19" ht="21" customHeight="1" x14ac:dyDescent="0.25">
      <c r="A48" s="152" t="s">
        <v>221</v>
      </c>
      <c r="B48" s="44"/>
      <c r="C48" s="139"/>
      <c r="D48" s="44"/>
      <c r="E48" s="139"/>
      <c r="F48" s="33"/>
      <c r="G48" s="139"/>
      <c r="H48" s="44"/>
      <c r="I48" s="139"/>
      <c r="J48" s="10"/>
      <c r="K48" s="10"/>
      <c r="L48" s="10"/>
      <c r="M48" s="10"/>
    </row>
    <row r="49" spans="1:13" ht="21" customHeight="1" x14ac:dyDescent="0.25">
      <c r="A49" s="152" t="s">
        <v>222</v>
      </c>
      <c r="B49" s="44"/>
      <c r="C49" s="139"/>
      <c r="D49" s="44"/>
      <c r="E49" s="139"/>
      <c r="F49" s="33"/>
      <c r="G49" s="139"/>
      <c r="H49" s="44"/>
      <c r="I49" s="139"/>
      <c r="J49" s="10"/>
      <c r="K49" s="10"/>
      <c r="L49" s="10"/>
      <c r="M49" s="10"/>
    </row>
    <row r="50" spans="1:13" ht="21" customHeight="1" x14ac:dyDescent="0.25">
      <c r="A50" s="152"/>
      <c r="B50" s="44"/>
      <c r="C50" s="139"/>
      <c r="D50" s="44"/>
      <c r="E50" s="139"/>
      <c r="F50" s="33"/>
      <c r="G50" s="139"/>
      <c r="H50" s="44"/>
      <c r="I50" s="139"/>
      <c r="J50" s="10"/>
      <c r="K50" s="10"/>
      <c r="L50" s="10"/>
      <c r="M50" s="10"/>
    </row>
    <row r="51" spans="1:13" ht="21" customHeight="1" x14ac:dyDescent="0.25">
      <c r="A51" s="152"/>
      <c r="B51" s="255"/>
      <c r="C51" s="256"/>
      <c r="D51" s="256"/>
      <c r="E51" s="256"/>
      <c r="F51" s="257"/>
      <c r="G51" s="258"/>
      <c r="H51" s="44"/>
      <c r="I51" s="139"/>
      <c r="J51" s="10"/>
      <c r="K51" s="10"/>
      <c r="L51" s="10"/>
      <c r="M51" s="10"/>
    </row>
    <row r="52" spans="1:13" ht="21" customHeight="1" x14ac:dyDescent="0.25">
      <c r="A52" s="152"/>
      <c r="B52" s="44"/>
      <c r="C52" s="139"/>
      <c r="D52" s="44"/>
      <c r="E52" s="139"/>
      <c r="F52" s="33"/>
      <c r="G52" s="139"/>
      <c r="H52" s="44"/>
      <c r="I52" s="139"/>
      <c r="J52" s="10"/>
      <c r="K52" s="10"/>
      <c r="L52" s="10"/>
      <c r="M52" s="10"/>
    </row>
    <row r="53" spans="1:13" ht="75.75" customHeight="1" x14ac:dyDescent="0.25">
      <c r="A53" s="202" t="s">
        <v>223</v>
      </c>
      <c r="B53" s="202"/>
      <c r="C53" s="202"/>
      <c r="D53" s="202"/>
      <c r="E53" s="202"/>
      <c r="F53" s="202"/>
      <c r="G53" s="202"/>
      <c r="H53" s="202"/>
      <c r="I53" s="202"/>
      <c r="J53" s="202"/>
      <c r="K53" s="202"/>
      <c r="L53" s="202"/>
      <c r="M53" s="202"/>
    </row>
    <row r="54" spans="1:13" ht="90" customHeight="1" x14ac:dyDescent="0.25">
      <c r="A54" s="332" t="s">
        <v>271</v>
      </c>
      <c r="B54" s="366" t="s">
        <v>241</v>
      </c>
      <c r="C54" s="367" t="s">
        <v>257</v>
      </c>
      <c r="D54" s="366" t="s">
        <v>242</v>
      </c>
      <c r="E54" s="367" t="s">
        <v>258</v>
      </c>
      <c r="F54" s="366" t="s">
        <v>243</v>
      </c>
      <c r="G54" s="367" t="s">
        <v>259</v>
      </c>
      <c r="H54" s="366" t="s">
        <v>244</v>
      </c>
      <c r="I54" s="367" t="s">
        <v>260</v>
      </c>
      <c r="J54" s="367" t="s">
        <v>245</v>
      </c>
      <c r="K54" s="367" t="s">
        <v>261</v>
      </c>
      <c r="L54" s="367" t="s">
        <v>246</v>
      </c>
      <c r="M54" s="369" t="s">
        <v>262</v>
      </c>
    </row>
    <row r="55" spans="1:13" ht="120" customHeight="1" x14ac:dyDescent="0.25">
      <c r="A55" s="326" t="s">
        <v>271</v>
      </c>
      <c r="B55" s="38" t="s">
        <v>84</v>
      </c>
      <c r="C55" s="38" t="s">
        <v>85</v>
      </c>
      <c r="D55" s="38" t="s">
        <v>84</v>
      </c>
      <c r="E55" s="38" t="s">
        <v>85</v>
      </c>
      <c r="F55" s="38" t="s">
        <v>84</v>
      </c>
      <c r="G55" s="38" t="s">
        <v>85</v>
      </c>
      <c r="H55" s="38" t="s">
        <v>84</v>
      </c>
      <c r="I55" s="38" t="s">
        <v>85</v>
      </c>
      <c r="J55" s="48" t="s">
        <v>84</v>
      </c>
      <c r="K55" s="48" t="s">
        <v>85</v>
      </c>
      <c r="L55" s="48" t="s">
        <v>84</v>
      </c>
      <c r="M55" s="49" t="s">
        <v>85</v>
      </c>
    </row>
    <row r="56" spans="1:13" ht="90" customHeight="1" x14ac:dyDescent="0.25">
      <c r="A56" s="327" t="s">
        <v>208</v>
      </c>
      <c r="B56" s="203">
        <v>181</v>
      </c>
      <c r="C56" s="204"/>
      <c r="D56" s="203">
        <v>191</v>
      </c>
      <c r="E56" s="204"/>
      <c r="F56" s="203">
        <v>186</v>
      </c>
      <c r="G56" s="204"/>
      <c r="H56" s="203">
        <v>205</v>
      </c>
      <c r="I56" s="262"/>
      <c r="J56" s="262">
        <v>213</v>
      </c>
      <c r="K56" s="262"/>
      <c r="L56" s="262">
        <v>213</v>
      </c>
      <c r="M56" s="205"/>
    </row>
    <row r="57" spans="1:13" ht="75.75" customHeight="1" x14ac:dyDescent="0.25">
      <c r="A57" s="182" t="s">
        <v>224</v>
      </c>
      <c r="B57" s="182"/>
      <c r="C57" s="182"/>
      <c r="D57" s="182"/>
      <c r="E57" s="182"/>
      <c r="F57" s="182"/>
      <c r="G57" s="182"/>
      <c r="H57" s="182"/>
      <c r="I57" s="182"/>
      <c r="J57" s="182"/>
      <c r="K57" s="182"/>
      <c r="L57" s="218"/>
      <c r="M57" s="218"/>
    </row>
    <row r="58" spans="1:13" ht="75.75" customHeight="1" x14ac:dyDescent="0.25">
      <c r="A58" s="328" t="s">
        <v>167</v>
      </c>
      <c r="B58" s="56">
        <v>3</v>
      </c>
      <c r="C58" s="76">
        <f>B58/$B$63</f>
        <v>1.6574585635359115E-2</v>
      </c>
      <c r="D58" s="56">
        <v>3</v>
      </c>
      <c r="E58" s="76">
        <v>0.02</v>
      </c>
      <c r="F58" s="56">
        <v>2</v>
      </c>
      <c r="G58" s="57">
        <v>0.01</v>
      </c>
      <c r="H58" s="56">
        <v>4</v>
      </c>
      <c r="I58" s="76">
        <v>0.02</v>
      </c>
      <c r="J58" s="52">
        <v>4</v>
      </c>
      <c r="K58" s="53">
        <f>J58/$J$63</f>
        <v>1.8779342723004695E-2</v>
      </c>
      <c r="L58" s="52">
        <v>5</v>
      </c>
      <c r="M58" s="265">
        <f>L58/$L$63</f>
        <v>2.3474178403755867E-2</v>
      </c>
    </row>
    <row r="59" spans="1:13" ht="63" customHeight="1" x14ac:dyDescent="0.25">
      <c r="A59" s="129" t="s">
        <v>168</v>
      </c>
      <c r="B59" s="67">
        <v>9</v>
      </c>
      <c r="C59" s="283">
        <f t="shared" ref="C59:C62" si="2">B59/$B$63</f>
        <v>4.9723756906077346E-2</v>
      </c>
      <c r="D59" s="67">
        <v>8</v>
      </c>
      <c r="E59" s="81">
        <v>0.04</v>
      </c>
      <c r="F59" s="67">
        <v>8</v>
      </c>
      <c r="G59" s="19">
        <v>0.04</v>
      </c>
      <c r="H59" s="92">
        <v>9</v>
      </c>
      <c r="I59" s="45">
        <v>0.04</v>
      </c>
      <c r="J59" s="44">
        <v>9</v>
      </c>
      <c r="K59" s="45">
        <f t="shared" ref="K59:K62" si="3">J59/$J$63</f>
        <v>4.2253521126760563E-2</v>
      </c>
      <c r="L59" s="44">
        <v>10</v>
      </c>
      <c r="M59" s="46">
        <f>L59/$L$63</f>
        <v>4.6948356807511735E-2</v>
      </c>
    </row>
    <row r="60" spans="1:13" ht="75.75" customHeight="1" x14ac:dyDescent="0.25">
      <c r="A60" s="328" t="s">
        <v>169</v>
      </c>
      <c r="B60" s="56">
        <v>3</v>
      </c>
      <c r="C60" s="76">
        <f t="shared" si="2"/>
        <v>1.6574585635359115E-2</v>
      </c>
      <c r="D60" s="56">
        <v>3</v>
      </c>
      <c r="E60" s="76">
        <v>0.02</v>
      </c>
      <c r="F60" s="56">
        <v>3</v>
      </c>
      <c r="G60" s="57">
        <v>0.02</v>
      </c>
      <c r="H60" s="56">
        <v>3</v>
      </c>
      <c r="I60" s="76">
        <v>0.01</v>
      </c>
      <c r="J60" s="52">
        <v>3</v>
      </c>
      <c r="K60" s="53">
        <f t="shared" si="3"/>
        <v>1.4084507042253521E-2</v>
      </c>
      <c r="L60" s="52">
        <v>3</v>
      </c>
      <c r="M60" s="265">
        <f>L60/$L$63</f>
        <v>1.4084507042253521E-2</v>
      </c>
    </row>
    <row r="61" spans="1:13" ht="63" customHeight="1" x14ac:dyDescent="0.25">
      <c r="A61" s="129" t="s">
        <v>172</v>
      </c>
      <c r="B61" s="67">
        <v>165</v>
      </c>
      <c r="C61" s="283">
        <f t="shared" si="2"/>
        <v>0.91160220994475138</v>
      </c>
      <c r="D61" s="67">
        <v>176</v>
      </c>
      <c r="E61" s="82">
        <v>0.92</v>
      </c>
      <c r="F61" s="44">
        <v>172</v>
      </c>
      <c r="G61" s="19">
        <v>0.92</v>
      </c>
      <c r="H61" s="67">
        <v>188</v>
      </c>
      <c r="I61" s="81">
        <v>0.92</v>
      </c>
      <c r="J61" s="44">
        <v>196</v>
      </c>
      <c r="K61" s="45">
        <f t="shared" si="3"/>
        <v>0.92018779342723001</v>
      </c>
      <c r="L61" s="44">
        <v>193</v>
      </c>
      <c r="M61" s="46">
        <f>L61/$L$63</f>
        <v>0.9061032863849765</v>
      </c>
    </row>
    <row r="62" spans="1:13" ht="75.75" customHeight="1" x14ac:dyDescent="0.25">
      <c r="A62" s="328" t="s">
        <v>173</v>
      </c>
      <c r="B62" s="61">
        <v>1</v>
      </c>
      <c r="C62" s="76">
        <f t="shared" si="2"/>
        <v>5.5248618784530384E-3</v>
      </c>
      <c r="D62" s="61">
        <v>1</v>
      </c>
      <c r="E62" s="76">
        <v>0.01</v>
      </c>
      <c r="F62" s="61">
        <v>1</v>
      </c>
      <c r="G62" s="17">
        <v>0.01</v>
      </c>
      <c r="H62" s="56">
        <v>1</v>
      </c>
      <c r="I62" s="76">
        <v>0</v>
      </c>
      <c r="J62" s="52">
        <v>1</v>
      </c>
      <c r="K62" s="53">
        <f t="shared" si="3"/>
        <v>4.6948356807511738E-3</v>
      </c>
      <c r="L62" s="52">
        <v>2</v>
      </c>
      <c r="M62" s="265">
        <f>L62/$L$63</f>
        <v>9.3896713615023476E-3</v>
      </c>
    </row>
    <row r="63" spans="1:13" ht="21" customHeight="1" x14ac:dyDescent="0.25">
      <c r="A63" s="370" t="s">
        <v>124</v>
      </c>
      <c r="B63" s="112">
        <v>181</v>
      </c>
      <c r="C63" s="109">
        <v>1</v>
      </c>
      <c r="D63" s="112">
        <v>191</v>
      </c>
      <c r="E63" s="109">
        <v>1.01</v>
      </c>
      <c r="F63" s="112">
        <v>186</v>
      </c>
      <c r="G63" s="121">
        <v>1</v>
      </c>
      <c r="H63" s="112">
        <v>205</v>
      </c>
      <c r="I63" s="109">
        <v>1</v>
      </c>
      <c r="J63" s="278">
        <f>SUM(J58:J62)</f>
        <v>213</v>
      </c>
      <c r="K63" s="109">
        <f>SUM(K58:K62)</f>
        <v>0.99999999999999989</v>
      </c>
      <c r="L63" s="274">
        <f>SUM(L58:L62)</f>
        <v>213</v>
      </c>
      <c r="M63" s="51">
        <f>SUM(M58:M62)</f>
        <v>1</v>
      </c>
    </row>
    <row r="64" spans="1:13" ht="21" customHeight="1" x14ac:dyDescent="0.25">
      <c r="A64" s="182" t="s">
        <v>225</v>
      </c>
      <c r="B64" s="182"/>
      <c r="C64" s="182"/>
      <c r="D64" s="182"/>
      <c r="E64" s="182"/>
      <c r="F64" s="182"/>
      <c r="G64" s="182"/>
      <c r="H64" s="182"/>
      <c r="I64" s="182"/>
      <c r="J64" s="182"/>
      <c r="K64" s="182"/>
      <c r="L64" s="218"/>
      <c r="M64" s="218"/>
    </row>
    <row r="65" spans="1:14" ht="30" customHeight="1" x14ac:dyDescent="0.25">
      <c r="A65" s="371" t="s">
        <v>177</v>
      </c>
      <c r="B65" s="122">
        <v>21</v>
      </c>
      <c r="C65" s="41">
        <f>B65/$B$69</f>
        <v>9.2511013215859028E-2</v>
      </c>
      <c r="D65" s="122">
        <v>18</v>
      </c>
      <c r="E65" s="41">
        <v>0.08</v>
      </c>
      <c r="F65" s="122">
        <v>24</v>
      </c>
      <c r="G65" s="32">
        <v>0.11</v>
      </c>
      <c r="H65" s="122">
        <v>21</v>
      </c>
      <c r="I65" s="41">
        <v>0.09</v>
      </c>
      <c r="J65" s="279">
        <v>22</v>
      </c>
      <c r="K65" s="30">
        <f>J65/$J$69</f>
        <v>9.2436974789915971E-2</v>
      </c>
      <c r="L65" s="52">
        <v>24</v>
      </c>
      <c r="M65" s="265">
        <f>L65/$L$69</f>
        <v>0.100418410041841</v>
      </c>
    </row>
    <row r="66" spans="1:14" ht="21" customHeight="1" x14ac:dyDescent="0.25">
      <c r="A66" s="337" t="s">
        <v>226</v>
      </c>
      <c r="B66" s="39">
        <v>181</v>
      </c>
      <c r="C66" s="41">
        <f t="shared" ref="C66:C68" si="4">B66/$B$69</f>
        <v>0.79735682819383258</v>
      </c>
      <c r="D66" s="39">
        <v>185</v>
      </c>
      <c r="E66" s="40">
        <v>0.81</v>
      </c>
      <c r="F66" s="39">
        <v>178</v>
      </c>
      <c r="G66" s="42">
        <v>0.79</v>
      </c>
      <c r="H66" s="39">
        <v>188</v>
      </c>
      <c r="I66" s="40">
        <v>0.78</v>
      </c>
      <c r="J66" s="280">
        <v>191</v>
      </c>
      <c r="K66" s="133">
        <f t="shared" ref="K66:K68" si="5">J66/$J$69</f>
        <v>0.80252100840336138</v>
      </c>
      <c r="L66" s="44">
        <v>186</v>
      </c>
      <c r="M66" s="46">
        <f>L66/$L$69</f>
        <v>0.77824267782426781</v>
      </c>
    </row>
    <row r="67" spans="1:14" ht="21" customHeight="1" x14ac:dyDescent="0.25">
      <c r="A67" s="371" t="s">
        <v>179</v>
      </c>
      <c r="B67" s="122">
        <v>21</v>
      </c>
      <c r="C67" s="41">
        <f t="shared" si="4"/>
        <v>9.2511013215859028E-2</v>
      </c>
      <c r="D67" s="122">
        <v>22</v>
      </c>
      <c r="E67" s="41">
        <v>0.1</v>
      </c>
      <c r="F67" s="122">
        <v>21</v>
      </c>
      <c r="G67" s="123">
        <v>0.09</v>
      </c>
      <c r="H67" s="124">
        <v>28</v>
      </c>
      <c r="I67" s="30">
        <v>0.12</v>
      </c>
      <c r="J67" s="279">
        <v>22</v>
      </c>
      <c r="K67" s="30">
        <f t="shared" si="5"/>
        <v>9.2436974789915971E-2</v>
      </c>
      <c r="L67" s="52">
        <v>26</v>
      </c>
      <c r="M67" s="265">
        <f>L67/$L$69</f>
        <v>0.10878661087866109</v>
      </c>
    </row>
    <row r="68" spans="1:14" ht="21" customHeight="1" x14ac:dyDescent="0.25">
      <c r="A68" s="337" t="s">
        <v>180</v>
      </c>
      <c r="B68" s="39">
        <v>4</v>
      </c>
      <c r="C68" s="41">
        <f t="shared" si="4"/>
        <v>1.7621145374449341E-2</v>
      </c>
      <c r="D68" s="39">
        <v>3</v>
      </c>
      <c r="E68" s="40">
        <v>0.01</v>
      </c>
      <c r="F68" s="39">
        <v>3</v>
      </c>
      <c r="G68" s="42">
        <v>0.01</v>
      </c>
      <c r="H68" s="39">
        <v>3</v>
      </c>
      <c r="I68" s="40">
        <v>0.01</v>
      </c>
      <c r="J68" s="280">
        <v>3</v>
      </c>
      <c r="K68" s="133">
        <f t="shared" si="5"/>
        <v>1.2605042016806723E-2</v>
      </c>
      <c r="L68" s="44">
        <v>3</v>
      </c>
      <c r="M68" s="46">
        <f>L68/$L$69</f>
        <v>1.2552301255230125E-2</v>
      </c>
    </row>
    <row r="69" spans="1:14" ht="15.75" x14ac:dyDescent="0.25">
      <c r="A69" s="370" t="s">
        <v>227</v>
      </c>
      <c r="B69" s="372">
        <v>227</v>
      </c>
      <c r="C69" s="110">
        <v>1</v>
      </c>
      <c r="D69" s="372">
        <v>228</v>
      </c>
      <c r="E69" s="110">
        <v>1</v>
      </c>
      <c r="F69" s="372">
        <v>226</v>
      </c>
      <c r="G69" s="373">
        <v>1</v>
      </c>
      <c r="H69" s="372">
        <v>240</v>
      </c>
      <c r="I69" s="110">
        <v>1</v>
      </c>
      <c r="J69" s="278">
        <f>SUM(J65:J68)</f>
        <v>238</v>
      </c>
      <c r="K69" s="109">
        <f>SUM(K65:K68)</f>
        <v>1</v>
      </c>
      <c r="L69" s="274">
        <f>SUM(L65:L68)</f>
        <v>239</v>
      </c>
      <c r="M69" s="51">
        <f>SUM(M65:M68)</f>
        <v>1.0000000000000002</v>
      </c>
      <c r="N69" s="295" t="s">
        <v>273</v>
      </c>
    </row>
    <row r="70" spans="1:14" ht="21" customHeight="1" x14ac:dyDescent="0.25">
      <c r="A70" s="152"/>
      <c r="B70" s="44"/>
      <c r="C70" s="139"/>
      <c r="D70" s="44"/>
      <c r="E70" s="139"/>
      <c r="F70" s="33"/>
      <c r="G70" s="139"/>
      <c r="H70" s="44"/>
      <c r="I70" s="139"/>
      <c r="J70" s="10"/>
      <c r="K70" s="10"/>
      <c r="L70" s="10"/>
      <c r="M70" s="10"/>
    </row>
    <row r="71" spans="1:14" ht="21" customHeight="1" x14ac:dyDescent="0.25">
      <c r="A71" s="152"/>
      <c r="B71" s="44"/>
      <c r="C71" s="139"/>
      <c r="D71" s="44"/>
      <c r="E71" s="139"/>
      <c r="F71" s="33"/>
      <c r="G71" s="139"/>
      <c r="H71" s="44"/>
      <c r="I71" s="139"/>
      <c r="J71" s="10"/>
      <c r="K71" s="10"/>
      <c r="L71" s="10"/>
      <c r="M71" s="10"/>
    </row>
    <row r="72" spans="1:14" ht="21" customHeight="1" x14ac:dyDescent="0.25">
      <c r="A72" s="202" t="s">
        <v>228</v>
      </c>
      <c r="B72" s="202"/>
      <c r="C72" s="202"/>
      <c r="D72" s="202"/>
      <c r="E72" s="202"/>
      <c r="F72" s="202"/>
      <c r="G72" s="202"/>
      <c r="H72" s="202"/>
      <c r="I72" s="202"/>
      <c r="J72" s="202"/>
      <c r="K72" s="202"/>
      <c r="L72" s="202"/>
      <c r="M72" s="202"/>
    </row>
    <row r="73" spans="1:14" ht="21" customHeight="1" x14ac:dyDescent="0.25">
      <c r="A73" s="332" t="s">
        <v>271</v>
      </c>
      <c r="B73" s="366" t="s">
        <v>241</v>
      </c>
      <c r="C73" s="367" t="s">
        <v>257</v>
      </c>
      <c r="D73" s="366" t="s">
        <v>242</v>
      </c>
      <c r="E73" s="367" t="s">
        <v>258</v>
      </c>
      <c r="F73" s="366" t="s">
        <v>243</v>
      </c>
      <c r="G73" s="367" t="s">
        <v>259</v>
      </c>
      <c r="H73" s="366" t="s">
        <v>244</v>
      </c>
      <c r="I73" s="367" t="s">
        <v>260</v>
      </c>
      <c r="J73" s="367" t="s">
        <v>245</v>
      </c>
      <c r="K73" s="367" t="s">
        <v>261</v>
      </c>
      <c r="L73" s="367" t="s">
        <v>246</v>
      </c>
      <c r="M73" s="367" t="s">
        <v>262</v>
      </c>
    </row>
    <row r="74" spans="1:14" ht="21" customHeight="1" x14ac:dyDescent="0.25">
      <c r="A74" s="326" t="s">
        <v>271</v>
      </c>
      <c r="B74" s="38" t="s">
        <v>84</v>
      </c>
      <c r="C74" s="38" t="s">
        <v>85</v>
      </c>
      <c r="D74" s="38" t="s">
        <v>84</v>
      </c>
      <c r="E74" s="38" t="s">
        <v>85</v>
      </c>
      <c r="F74" s="125" t="s">
        <v>84</v>
      </c>
      <c r="G74" s="48" t="s">
        <v>85</v>
      </c>
      <c r="H74" s="38" t="s">
        <v>84</v>
      </c>
      <c r="I74" s="38" t="s">
        <v>85</v>
      </c>
      <c r="J74" s="48" t="s">
        <v>84</v>
      </c>
      <c r="K74" s="48" t="s">
        <v>85</v>
      </c>
      <c r="L74" s="48" t="s">
        <v>84</v>
      </c>
      <c r="M74" s="48" t="s">
        <v>85</v>
      </c>
    </row>
    <row r="75" spans="1:14" ht="31.5" x14ac:dyDescent="0.25">
      <c r="A75" s="327" t="s">
        <v>208</v>
      </c>
      <c r="B75" s="203">
        <v>181</v>
      </c>
      <c r="C75" s="204"/>
      <c r="D75" s="203">
        <v>191</v>
      </c>
      <c r="E75" s="204"/>
      <c r="F75" s="203">
        <v>186</v>
      </c>
      <c r="G75" s="204"/>
      <c r="H75" s="203">
        <v>205</v>
      </c>
      <c r="I75" s="262"/>
      <c r="J75" s="262">
        <v>213</v>
      </c>
      <c r="K75" s="181"/>
      <c r="L75" s="262">
        <v>213</v>
      </c>
      <c r="M75" s="181"/>
    </row>
    <row r="76" spans="1:14" ht="69.75" customHeight="1" x14ac:dyDescent="0.25">
      <c r="A76" s="129" t="s">
        <v>229</v>
      </c>
      <c r="B76" s="92">
        <v>1</v>
      </c>
      <c r="C76" s="45">
        <f>B76/$B$75</f>
        <v>5.5248618784530384E-3</v>
      </c>
      <c r="D76" s="92">
        <v>1</v>
      </c>
      <c r="E76" s="45">
        <v>0.01</v>
      </c>
      <c r="F76" s="92">
        <v>4</v>
      </c>
      <c r="G76" s="23">
        <v>0.02</v>
      </c>
      <c r="H76" s="92">
        <v>1</v>
      </c>
      <c r="I76" s="81">
        <v>0</v>
      </c>
      <c r="J76" s="44">
        <v>2</v>
      </c>
      <c r="K76" s="45">
        <f>J76/$J$75</f>
        <v>9.3896713615023476E-3</v>
      </c>
      <c r="L76" s="44">
        <v>2</v>
      </c>
      <c r="M76" s="45">
        <f>L76/$L$75</f>
        <v>9.3896713615023476E-3</v>
      </c>
    </row>
    <row r="77" spans="1:14" ht="72.75" customHeight="1" x14ac:dyDescent="0.25">
      <c r="A77" s="328" t="s">
        <v>230</v>
      </c>
      <c r="B77" s="97">
        <v>0</v>
      </c>
      <c r="C77" s="17">
        <f t="shared" ref="C77:C85" si="6">B77/$B$75</f>
        <v>0</v>
      </c>
      <c r="D77" s="97">
        <v>2</v>
      </c>
      <c r="E77" s="17">
        <v>0.01</v>
      </c>
      <c r="F77" s="212" t="s">
        <v>231</v>
      </c>
      <c r="G77" s="212" t="s">
        <v>231</v>
      </c>
      <c r="H77" s="212" t="s">
        <v>231</v>
      </c>
      <c r="I77" s="212" t="s">
        <v>231</v>
      </c>
      <c r="J77" s="213" t="s">
        <v>231</v>
      </c>
      <c r="K77" s="212" t="s">
        <v>231</v>
      </c>
      <c r="L77" s="213" t="s">
        <v>231</v>
      </c>
      <c r="M77" s="212" t="s">
        <v>231</v>
      </c>
    </row>
    <row r="78" spans="1:14" ht="105" x14ac:dyDescent="0.25">
      <c r="A78" s="129" t="s">
        <v>232</v>
      </c>
      <c r="B78" s="67">
        <v>2</v>
      </c>
      <c r="C78" s="81">
        <f t="shared" si="6"/>
        <v>1.1049723756906077E-2</v>
      </c>
      <c r="D78" s="67">
        <v>0</v>
      </c>
      <c r="E78" s="81">
        <v>0</v>
      </c>
      <c r="F78" s="67">
        <v>2</v>
      </c>
      <c r="G78" s="19">
        <v>0.01</v>
      </c>
      <c r="H78" s="67">
        <v>0</v>
      </c>
      <c r="I78" s="81">
        <v>0</v>
      </c>
      <c r="J78" s="44">
        <v>0</v>
      </c>
      <c r="K78" s="45">
        <f t="shared" ref="K78:K85" si="7">J78/$J$75</f>
        <v>0</v>
      </c>
      <c r="L78" s="44">
        <v>1</v>
      </c>
      <c r="M78" s="45">
        <f t="shared" ref="M78:M85" si="8">L78/$L$75</f>
        <v>4.6948356807511738E-3</v>
      </c>
    </row>
    <row r="79" spans="1:14" ht="60" customHeight="1" x14ac:dyDescent="0.25">
      <c r="A79" s="328" t="s">
        <v>233</v>
      </c>
      <c r="B79" s="52">
        <v>1</v>
      </c>
      <c r="C79" s="76">
        <f t="shared" si="6"/>
        <v>5.5248618784530384E-3</v>
      </c>
      <c r="D79" s="52">
        <v>0</v>
      </c>
      <c r="E79" s="76">
        <v>0</v>
      </c>
      <c r="F79" s="56">
        <v>1</v>
      </c>
      <c r="G79" s="96">
        <v>0.01</v>
      </c>
      <c r="H79" s="52">
        <v>1</v>
      </c>
      <c r="I79" s="76">
        <v>0</v>
      </c>
      <c r="J79" s="52">
        <v>2</v>
      </c>
      <c r="K79" s="281">
        <f t="shared" si="7"/>
        <v>9.3896713615023476E-3</v>
      </c>
      <c r="L79" s="52">
        <v>1</v>
      </c>
      <c r="M79" s="281">
        <f t="shared" si="8"/>
        <v>4.6948356807511738E-3</v>
      </c>
    </row>
    <row r="80" spans="1:14" ht="60" customHeight="1" x14ac:dyDescent="0.25">
      <c r="A80" s="129" t="s">
        <v>234</v>
      </c>
      <c r="B80" s="92">
        <v>0</v>
      </c>
      <c r="C80" s="82">
        <f t="shared" si="6"/>
        <v>0</v>
      </c>
      <c r="D80" s="92">
        <v>0</v>
      </c>
      <c r="E80" s="82">
        <v>0</v>
      </c>
      <c r="F80" s="92">
        <v>0</v>
      </c>
      <c r="G80" s="23">
        <v>0</v>
      </c>
      <c r="H80" s="92">
        <v>0</v>
      </c>
      <c r="I80" s="81">
        <v>0</v>
      </c>
      <c r="J80" s="44">
        <v>0</v>
      </c>
      <c r="K80" s="45">
        <f t="shared" si="7"/>
        <v>0</v>
      </c>
      <c r="L80" s="44">
        <v>0</v>
      </c>
      <c r="M80" s="45">
        <f t="shared" si="8"/>
        <v>0</v>
      </c>
    </row>
    <row r="81" spans="1:14" ht="60" customHeight="1" x14ac:dyDescent="0.25">
      <c r="A81" s="328" t="s">
        <v>235</v>
      </c>
      <c r="B81" s="61">
        <v>0</v>
      </c>
      <c r="C81" s="53">
        <f t="shared" si="6"/>
        <v>0</v>
      </c>
      <c r="D81" s="61">
        <v>0</v>
      </c>
      <c r="E81" s="53">
        <v>0</v>
      </c>
      <c r="F81" s="56">
        <v>1</v>
      </c>
      <c r="G81" s="79">
        <v>0.01</v>
      </c>
      <c r="H81" s="52">
        <v>1</v>
      </c>
      <c r="I81" s="263">
        <v>0</v>
      </c>
      <c r="J81" s="52">
        <v>1</v>
      </c>
      <c r="K81" s="281">
        <f t="shared" si="7"/>
        <v>4.6948356807511738E-3</v>
      </c>
      <c r="L81" s="52">
        <v>0</v>
      </c>
      <c r="M81" s="281">
        <f t="shared" si="8"/>
        <v>0</v>
      </c>
    </row>
    <row r="82" spans="1:14" ht="60" customHeight="1" x14ac:dyDescent="0.25">
      <c r="A82" s="129" t="s">
        <v>236</v>
      </c>
      <c r="B82" s="67">
        <v>2</v>
      </c>
      <c r="C82" s="81">
        <f t="shared" si="6"/>
        <v>1.1049723756906077E-2</v>
      </c>
      <c r="D82" s="67">
        <v>0</v>
      </c>
      <c r="E82" s="81">
        <v>0</v>
      </c>
      <c r="F82" s="67">
        <v>0</v>
      </c>
      <c r="G82" s="19">
        <v>0</v>
      </c>
      <c r="H82" s="67">
        <v>0</v>
      </c>
      <c r="I82" s="81">
        <v>0</v>
      </c>
      <c r="J82" s="44">
        <v>0</v>
      </c>
      <c r="K82" s="45">
        <f t="shared" si="7"/>
        <v>0</v>
      </c>
      <c r="L82" s="44">
        <v>0</v>
      </c>
      <c r="M82" s="45">
        <f t="shared" si="8"/>
        <v>0</v>
      </c>
    </row>
    <row r="83" spans="1:14" ht="60" customHeight="1" x14ac:dyDescent="0.25">
      <c r="A83" s="328" t="s">
        <v>237</v>
      </c>
      <c r="B83" s="56">
        <v>1</v>
      </c>
      <c r="C83" s="76">
        <f t="shared" si="6"/>
        <v>5.5248618784530384E-3</v>
      </c>
      <c r="D83" s="56">
        <v>0</v>
      </c>
      <c r="E83" s="76">
        <v>0</v>
      </c>
      <c r="F83" s="56">
        <v>1</v>
      </c>
      <c r="G83" s="76">
        <v>0.01</v>
      </c>
      <c r="H83" s="56">
        <v>2</v>
      </c>
      <c r="I83" s="76">
        <v>0.01</v>
      </c>
      <c r="J83" s="52">
        <v>0</v>
      </c>
      <c r="K83" s="281">
        <f t="shared" si="7"/>
        <v>0</v>
      </c>
      <c r="L83" s="52">
        <v>1</v>
      </c>
      <c r="M83" s="281">
        <f t="shared" si="8"/>
        <v>4.6948356807511738E-3</v>
      </c>
    </row>
    <row r="84" spans="1:14" ht="60" customHeight="1" x14ac:dyDescent="0.25">
      <c r="A84" s="129" t="s">
        <v>238</v>
      </c>
      <c r="B84" s="67">
        <v>46</v>
      </c>
      <c r="C84" s="81">
        <f t="shared" si="6"/>
        <v>0.2541436464088398</v>
      </c>
      <c r="D84" s="67">
        <v>50</v>
      </c>
      <c r="E84" s="81">
        <v>0.26</v>
      </c>
      <c r="F84" s="67">
        <v>55</v>
      </c>
      <c r="G84" s="19">
        <v>0.3</v>
      </c>
      <c r="H84" s="67">
        <v>55</v>
      </c>
      <c r="I84" s="81">
        <v>0.27</v>
      </c>
      <c r="J84" s="44">
        <v>74</v>
      </c>
      <c r="K84" s="45">
        <f t="shared" si="7"/>
        <v>0.34741784037558687</v>
      </c>
      <c r="L84" s="44">
        <v>77</v>
      </c>
      <c r="M84" s="45">
        <f t="shared" si="8"/>
        <v>0.36150234741784038</v>
      </c>
    </row>
    <row r="85" spans="1:14" ht="60" customHeight="1" x14ac:dyDescent="0.25">
      <c r="A85" s="328" t="s">
        <v>239</v>
      </c>
      <c r="B85" s="61">
        <v>11</v>
      </c>
      <c r="C85" s="263">
        <f t="shared" si="6"/>
        <v>6.0773480662983423E-2</v>
      </c>
      <c r="D85" s="61">
        <v>12</v>
      </c>
      <c r="E85" s="263">
        <v>0.06</v>
      </c>
      <c r="F85" s="56">
        <v>17</v>
      </c>
      <c r="G85" s="65">
        <v>0.09</v>
      </c>
      <c r="H85" s="56">
        <v>12</v>
      </c>
      <c r="I85" s="76">
        <v>0.06</v>
      </c>
      <c r="J85" s="52">
        <v>20</v>
      </c>
      <c r="K85" s="53">
        <f t="shared" si="7"/>
        <v>9.3896713615023469E-2</v>
      </c>
      <c r="L85" s="52">
        <v>22</v>
      </c>
      <c r="M85" s="53">
        <f t="shared" si="8"/>
        <v>0.10328638497652583</v>
      </c>
      <c r="N85" s="295" t="s">
        <v>273</v>
      </c>
    </row>
    <row r="86" spans="1:14" ht="15.75" x14ac:dyDescent="0.25">
      <c r="A86" s="152"/>
      <c r="B86" s="44"/>
      <c r="C86" s="139"/>
      <c r="D86" s="44"/>
      <c r="E86" s="139"/>
      <c r="F86" s="33"/>
      <c r="G86" s="139"/>
      <c r="H86" s="44"/>
      <c r="I86" s="139"/>
      <c r="J86" s="10"/>
      <c r="K86" s="10"/>
      <c r="L86" s="10"/>
      <c r="M86" s="10"/>
    </row>
    <row r="87" spans="1:14" ht="15.75" x14ac:dyDescent="0.25">
      <c r="A87" s="152"/>
      <c r="B87" s="44"/>
      <c r="C87" s="139"/>
      <c r="D87" s="44"/>
      <c r="E87" s="139"/>
      <c r="F87" s="33"/>
      <c r="G87" s="139"/>
      <c r="H87" s="44"/>
      <c r="I87" s="139"/>
      <c r="J87" s="10"/>
      <c r="K87" s="10"/>
      <c r="L87" s="10"/>
      <c r="M87" s="10"/>
    </row>
    <row r="88" spans="1:14" ht="18" x14ac:dyDescent="0.25">
      <c r="A88" s="202" t="s">
        <v>240</v>
      </c>
      <c r="B88" s="202"/>
      <c r="C88" s="202"/>
      <c r="D88" s="202"/>
      <c r="E88" s="202"/>
      <c r="F88" s="202"/>
      <c r="G88" s="202"/>
      <c r="H88" s="202"/>
      <c r="I88" s="202"/>
      <c r="J88" s="202"/>
      <c r="K88" s="202"/>
      <c r="L88" s="202"/>
      <c r="M88" s="202"/>
    </row>
    <row r="89" spans="1:14" ht="15.75" x14ac:dyDescent="0.25">
      <c r="A89" s="332" t="s">
        <v>271</v>
      </c>
      <c r="B89" s="366" t="s">
        <v>241</v>
      </c>
      <c r="C89" s="367" t="s">
        <v>257</v>
      </c>
      <c r="D89" s="366" t="s">
        <v>242</v>
      </c>
      <c r="E89" s="367" t="s">
        <v>258</v>
      </c>
      <c r="F89" s="366" t="s">
        <v>243</v>
      </c>
      <c r="G89" s="367" t="s">
        <v>259</v>
      </c>
      <c r="H89" s="366" t="s">
        <v>244</v>
      </c>
      <c r="I89" s="367" t="s">
        <v>260</v>
      </c>
      <c r="J89" s="367" t="s">
        <v>245</v>
      </c>
      <c r="K89" s="367" t="s">
        <v>261</v>
      </c>
      <c r="L89" s="367" t="s">
        <v>246</v>
      </c>
      <c r="M89" s="369" t="s">
        <v>262</v>
      </c>
    </row>
    <row r="90" spans="1:14" ht="15.75" x14ac:dyDescent="0.25">
      <c r="A90" s="326" t="s">
        <v>271</v>
      </c>
      <c r="B90" s="37" t="s">
        <v>84</v>
      </c>
      <c r="C90" s="38" t="s">
        <v>85</v>
      </c>
      <c r="D90" s="37" t="s">
        <v>84</v>
      </c>
      <c r="E90" s="38" t="s">
        <v>85</v>
      </c>
      <c r="F90" s="54" t="s">
        <v>84</v>
      </c>
      <c r="G90" s="48" t="s">
        <v>85</v>
      </c>
      <c r="H90" s="54" t="s">
        <v>84</v>
      </c>
      <c r="I90" s="48" t="s">
        <v>85</v>
      </c>
      <c r="J90" s="36" t="s">
        <v>84</v>
      </c>
      <c r="K90" s="48" t="s">
        <v>85</v>
      </c>
      <c r="L90" s="36" t="s">
        <v>84</v>
      </c>
      <c r="M90" s="49" t="s">
        <v>85</v>
      </c>
    </row>
    <row r="91" spans="1:14" ht="31.5" x14ac:dyDescent="0.25">
      <c r="A91" s="327" t="s">
        <v>208</v>
      </c>
      <c r="B91" s="203">
        <v>181</v>
      </c>
      <c r="C91" s="204"/>
      <c r="D91" s="203">
        <v>191</v>
      </c>
      <c r="E91" s="204"/>
      <c r="F91" s="203">
        <v>186</v>
      </c>
      <c r="G91" s="204"/>
      <c r="H91" s="203">
        <v>205</v>
      </c>
      <c r="I91" s="262"/>
      <c r="J91" s="262">
        <v>213</v>
      </c>
      <c r="K91" s="262"/>
      <c r="L91" s="262">
        <v>213</v>
      </c>
      <c r="M91" s="205"/>
    </row>
    <row r="92" spans="1:14" ht="15.75" x14ac:dyDescent="0.25">
      <c r="A92" s="182" t="s">
        <v>137</v>
      </c>
      <c r="B92" s="182"/>
      <c r="C92" s="182"/>
      <c r="D92" s="182"/>
      <c r="E92" s="182"/>
      <c r="F92" s="182"/>
      <c r="G92" s="182"/>
      <c r="H92" s="182"/>
      <c r="I92" s="182"/>
      <c r="J92" s="182"/>
      <c r="K92" s="182"/>
      <c r="L92" s="182"/>
      <c r="M92" s="182"/>
    </row>
    <row r="93" spans="1:14" x14ac:dyDescent="0.25">
      <c r="A93" s="406">
        <v>500000</v>
      </c>
      <c r="B93" s="75">
        <v>56</v>
      </c>
      <c r="C93" s="76">
        <f>B93/$B$91</f>
        <v>0.30939226519337015</v>
      </c>
      <c r="D93" s="75">
        <v>56</v>
      </c>
      <c r="E93" s="76">
        <v>0.28999999999999998</v>
      </c>
      <c r="F93" s="75">
        <v>49</v>
      </c>
      <c r="G93" s="76">
        <v>0.26</v>
      </c>
      <c r="H93" s="75">
        <v>60</v>
      </c>
      <c r="I93" s="76">
        <v>0.28999999999999998</v>
      </c>
      <c r="J93" s="72">
        <v>61</v>
      </c>
      <c r="K93" s="53">
        <f>J93/$J$96</f>
        <v>0.28638497652582162</v>
      </c>
      <c r="L93" s="72">
        <v>60</v>
      </c>
      <c r="M93" s="265">
        <f>L93/$L$96</f>
        <v>0.28169014084507044</v>
      </c>
    </row>
    <row r="94" spans="1:14" x14ac:dyDescent="0.25">
      <c r="A94" s="152" t="s">
        <v>138</v>
      </c>
      <c r="B94" s="80">
        <v>66</v>
      </c>
      <c r="C94" s="81">
        <f t="shared" ref="C94:C95" si="9">B94/$B$91</f>
        <v>0.36464088397790057</v>
      </c>
      <c r="D94" s="80">
        <v>71</v>
      </c>
      <c r="E94" s="81">
        <v>0.37</v>
      </c>
      <c r="F94" s="80">
        <v>78</v>
      </c>
      <c r="G94" s="81">
        <v>0.42</v>
      </c>
      <c r="H94" s="80">
        <v>78</v>
      </c>
      <c r="I94" s="81">
        <v>0.38</v>
      </c>
      <c r="J94" s="71">
        <v>82</v>
      </c>
      <c r="K94" s="45">
        <f t="shared" ref="K94:K95" si="10">J94/$J$96</f>
        <v>0.38497652582159625</v>
      </c>
      <c r="L94" s="71">
        <v>86</v>
      </c>
      <c r="M94" s="46">
        <f>L94/$L$96</f>
        <v>0.40375586854460094</v>
      </c>
    </row>
    <row r="95" spans="1:14" x14ac:dyDescent="0.25">
      <c r="A95" s="297" t="s">
        <v>139</v>
      </c>
      <c r="B95" s="75">
        <v>59</v>
      </c>
      <c r="C95" s="76">
        <f t="shared" si="9"/>
        <v>0.32596685082872928</v>
      </c>
      <c r="D95" s="75">
        <v>64</v>
      </c>
      <c r="E95" s="76">
        <v>0.34</v>
      </c>
      <c r="F95" s="75">
        <v>59</v>
      </c>
      <c r="G95" s="76">
        <v>0.32</v>
      </c>
      <c r="H95" s="75">
        <v>67</v>
      </c>
      <c r="I95" s="76">
        <v>0.33</v>
      </c>
      <c r="J95" s="72">
        <v>70</v>
      </c>
      <c r="K95" s="53">
        <f t="shared" si="10"/>
        <v>0.32863849765258218</v>
      </c>
      <c r="L95" s="72">
        <v>67</v>
      </c>
      <c r="M95" s="265">
        <f>L95/$L$96</f>
        <v>0.31455399061032863</v>
      </c>
    </row>
    <row r="96" spans="1:14" ht="15.75" x14ac:dyDescent="0.25">
      <c r="A96" s="351" t="s">
        <v>124</v>
      </c>
      <c r="B96" s="126">
        <v>181</v>
      </c>
      <c r="C96" s="77">
        <v>1</v>
      </c>
      <c r="D96" s="126">
        <v>191</v>
      </c>
      <c r="E96" s="77">
        <v>1</v>
      </c>
      <c r="F96" s="126">
        <v>186</v>
      </c>
      <c r="G96" s="77">
        <v>1</v>
      </c>
      <c r="H96" s="126">
        <v>205</v>
      </c>
      <c r="I96" s="77">
        <v>1</v>
      </c>
      <c r="J96" s="282">
        <f>SUM(J93:J95)</f>
        <v>213</v>
      </c>
      <c r="K96" s="74">
        <f>SUM(K93:K95)</f>
        <v>1</v>
      </c>
      <c r="L96" s="282">
        <f>SUM(L93:L95)</f>
        <v>213</v>
      </c>
      <c r="M96" s="51">
        <f>SUM(M93:M95)</f>
        <v>1</v>
      </c>
    </row>
    <row r="97" spans="1:14" ht="15.75" x14ac:dyDescent="0.25">
      <c r="A97" s="182" t="s">
        <v>140</v>
      </c>
      <c r="B97" s="182"/>
      <c r="C97" s="182"/>
      <c r="D97" s="182"/>
      <c r="E97" s="182"/>
      <c r="F97" s="182"/>
      <c r="G97" s="182"/>
      <c r="H97" s="182"/>
      <c r="I97" s="182"/>
      <c r="J97" s="182"/>
      <c r="K97" s="182"/>
      <c r="L97" s="218"/>
      <c r="M97" s="218"/>
    </row>
    <row r="98" spans="1:14" x14ac:dyDescent="0.25">
      <c r="A98" s="297" t="s">
        <v>138</v>
      </c>
      <c r="B98" s="75">
        <v>70</v>
      </c>
      <c r="C98" s="76">
        <f t="shared" ref="C98:C100" si="11">B98/$B$91</f>
        <v>0.38674033149171272</v>
      </c>
      <c r="D98" s="75">
        <v>71</v>
      </c>
      <c r="E98" s="76">
        <v>0.37</v>
      </c>
      <c r="F98" s="75">
        <v>66</v>
      </c>
      <c r="G98" s="76">
        <v>0.35</v>
      </c>
      <c r="H98" s="75">
        <v>81</v>
      </c>
      <c r="I98" s="76">
        <v>0.4</v>
      </c>
      <c r="J98" s="72">
        <v>78</v>
      </c>
      <c r="K98" s="53">
        <f>J98/$J$101</f>
        <v>0.36619718309859156</v>
      </c>
      <c r="L98" s="72">
        <v>78</v>
      </c>
      <c r="M98" s="265">
        <f>L98/$L$101</f>
        <v>0.36619718309859156</v>
      </c>
    </row>
    <row r="99" spans="1:14" x14ac:dyDescent="0.25">
      <c r="A99" s="152" t="s">
        <v>141</v>
      </c>
      <c r="B99" s="80">
        <v>61</v>
      </c>
      <c r="C99" s="82">
        <f t="shared" si="11"/>
        <v>0.33701657458563539</v>
      </c>
      <c r="D99" s="80">
        <v>71</v>
      </c>
      <c r="E99" s="82">
        <v>0.37</v>
      </c>
      <c r="F99" s="127">
        <v>71</v>
      </c>
      <c r="G99" s="45">
        <v>0.38</v>
      </c>
      <c r="H99" s="80">
        <v>77</v>
      </c>
      <c r="I99" s="81">
        <v>0.38</v>
      </c>
      <c r="J99" s="71">
        <v>85</v>
      </c>
      <c r="K99" s="45">
        <f t="shared" ref="K99:K100" si="12">J99/$J$101</f>
        <v>0.39906103286384975</v>
      </c>
      <c r="L99" s="71">
        <v>93</v>
      </c>
      <c r="M99" s="46">
        <f>L99/$L$101</f>
        <v>0.43661971830985913</v>
      </c>
    </row>
    <row r="100" spans="1:14" x14ac:dyDescent="0.25">
      <c r="A100" s="297" t="s">
        <v>139</v>
      </c>
      <c r="B100" s="75">
        <v>50</v>
      </c>
      <c r="C100" s="76">
        <f t="shared" si="11"/>
        <v>0.27624309392265195</v>
      </c>
      <c r="D100" s="75">
        <v>49</v>
      </c>
      <c r="E100" s="76">
        <v>0.26</v>
      </c>
      <c r="F100" s="75">
        <v>49</v>
      </c>
      <c r="G100" s="79">
        <v>0.26</v>
      </c>
      <c r="H100" s="72">
        <v>47</v>
      </c>
      <c r="I100" s="76">
        <v>0.23</v>
      </c>
      <c r="J100" s="72">
        <v>50</v>
      </c>
      <c r="K100" s="53">
        <f t="shared" si="12"/>
        <v>0.23474178403755869</v>
      </c>
      <c r="L100" s="72">
        <v>42</v>
      </c>
      <c r="M100" s="265">
        <f>L100/$L$101</f>
        <v>0.19718309859154928</v>
      </c>
    </row>
    <row r="101" spans="1:14" ht="15.75" x14ac:dyDescent="0.25">
      <c r="A101" s="351" t="s">
        <v>124</v>
      </c>
      <c r="B101" s="126">
        <v>181</v>
      </c>
      <c r="C101" s="77">
        <v>1</v>
      </c>
      <c r="D101" s="126">
        <v>191</v>
      </c>
      <c r="E101" s="77">
        <v>1</v>
      </c>
      <c r="F101" s="126">
        <v>186</v>
      </c>
      <c r="G101" s="77">
        <v>0.99</v>
      </c>
      <c r="H101" s="126">
        <v>205</v>
      </c>
      <c r="I101" s="77">
        <v>1</v>
      </c>
      <c r="J101" s="282">
        <f>SUM(J98:J100)</f>
        <v>213</v>
      </c>
      <c r="K101" s="374">
        <f>SUM(K98:K100)</f>
        <v>1</v>
      </c>
      <c r="L101" s="282">
        <f>SUM(L98:L100)</f>
        <v>213</v>
      </c>
      <c r="M101" s="375">
        <f>SUM(M98:M100)</f>
        <v>1</v>
      </c>
      <c r="N101" s="295" t="s">
        <v>273</v>
      </c>
    </row>
    <row r="102" spans="1:14" ht="15.75" x14ac:dyDescent="0.25">
      <c r="A102" s="294" t="s">
        <v>274</v>
      </c>
      <c r="B102" s="10"/>
      <c r="C102" s="10"/>
      <c r="D102" s="10"/>
      <c r="E102" s="10"/>
      <c r="F102" s="10"/>
      <c r="G102" s="10"/>
      <c r="H102" s="10"/>
      <c r="I102" s="10"/>
      <c r="J102" s="10"/>
      <c r="K102" s="10"/>
      <c r="L102" s="10"/>
      <c r="M102" s="10"/>
    </row>
    <row r="103" spans="1:14" ht="15.75" hidden="1" x14ac:dyDescent="0.25">
      <c r="A103" s="10"/>
      <c r="B103" s="10"/>
      <c r="C103" s="10"/>
      <c r="D103" s="10"/>
      <c r="E103" s="10"/>
      <c r="F103" s="10"/>
      <c r="G103" s="10"/>
      <c r="H103" s="10"/>
      <c r="I103" s="10"/>
      <c r="J103" s="10"/>
      <c r="K103" s="10"/>
      <c r="L103" s="10"/>
      <c r="M103" s="10"/>
    </row>
    <row r="104" spans="1:14" ht="15.75" hidden="1" x14ac:dyDescent="0.25">
      <c r="A104" s="10"/>
      <c r="B104" s="10"/>
      <c r="C104" s="10"/>
      <c r="D104" s="10"/>
      <c r="E104" s="10"/>
      <c r="F104" s="10"/>
      <c r="G104" s="10"/>
      <c r="H104" s="10"/>
      <c r="I104" s="10"/>
      <c r="J104" s="10"/>
      <c r="K104" s="10"/>
      <c r="L104" s="10"/>
      <c r="M104" s="10"/>
    </row>
  </sheetData>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8D85-62B5-4167-8CEA-AE025B67B0C6}">
  <sheetPr>
    <pageSetUpPr fitToPage="1"/>
  </sheetPr>
  <dimension ref="A1:O103"/>
  <sheetViews>
    <sheetView zoomScale="75" zoomScaleNormal="75" workbookViewId="0">
      <pane xSplit="1" ySplit="3" topLeftCell="B4" activePane="bottomRight" state="frozen"/>
      <selection pane="topRight" activeCell="B1" sqref="B1"/>
      <selection pane="bottomLeft" activeCell="A3" sqref="A3"/>
      <selection pane="bottomRight"/>
    </sheetView>
  </sheetViews>
  <sheetFormatPr defaultColWidth="0" defaultRowHeight="12.75" zeroHeight="1" x14ac:dyDescent="0.2"/>
  <cols>
    <col min="1" max="1" width="118.42578125" style="4" bestFit="1" customWidth="1"/>
    <col min="2" max="7" width="24.5703125" style="3" customWidth="1"/>
    <col min="8" max="8" width="8.85546875" style="3" customWidth="1"/>
    <col min="9" max="9" width="17.7109375" style="3" hidden="1" customWidth="1"/>
    <col min="10" max="10" width="14.140625" style="3" hidden="1" customWidth="1"/>
    <col min="11" max="11" width="15.5703125" style="3" hidden="1" customWidth="1"/>
    <col min="12" max="12" width="11" style="3" hidden="1" customWidth="1"/>
    <col min="13" max="14" width="10.5703125" style="3" hidden="1" customWidth="1"/>
    <col min="15" max="15" width="0" style="3" hidden="1" customWidth="1"/>
    <col min="16" max="16384" width="8.85546875" style="3" hidden="1"/>
  </cols>
  <sheetData>
    <row r="1" spans="1:15" x14ac:dyDescent="0.2">
      <c r="A1" s="324" t="s">
        <v>248</v>
      </c>
    </row>
    <row r="2" spans="1:15" ht="30" customHeight="1" x14ac:dyDescent="0.2">
      <c r="A2" s="137" t="s">
        <v>6</v>
      </c>
      <c r="B2" s="136"/>
      <c r="C2" s="136"/>
      <c r="D2" s="136"/>
      <c r="E2" s="136"/>
      <c r="F2" s="136"/>
      <c r="G2" s="136"/>
    </row>
    <row r="3" spans="1:15" s="138" customFormat="1" ht="21" customHeight="1" x14ac:dyDescent="0.25">
      <c r="A3" s="312" t="s">
        <v>7</v>
      </c>
      <c r="B3" s="313" t="s">
        <v>241</v>
      </c>
      <c r="C3" s="313" t="s">
        <v>242</v>
      </c>
      <c r="D3" s="313" t="s">
        <v>243</v>
      </c>
      <c r="E3" s="314" t="s">
        <v>244</v>
      </c>
      <c r="F3" s="315" t="s">
        <v>245</v>
      </c>
      <c r="G3" s="316" t="s">
        <v>246</v>
      </c>
      <c r="K3" s="238"/>
      <c r="L3" s="238"/>
    </row>
    <row r="4" spans="1:15" s="138" customFormat="1" ht="21" customHeight="1" x14ac:dyDescent="0.25">
      <c r="A4" s="129" t="s">
        <v>8</v>
      </c>
      <c r="B4" s="143">
        <v>1197</v>
      </c>
      <c r="C4" s="143">
        <v>1188</v>
      </c>
      <c r="D4" s="69">
        <v>1150</v>
      </c>
      <c r="E4" s="101">
        <v>1179</v>
      </c>
      <c r="F4" s="229">
        <v>1171</v>
      </c>
      <c r="G4" s="302">
        <v>1152</v>
      </c>
      <c r="I4" s="239"/>
      <c r="J4" s="239"/>
      <c r="O4" s="239"/>
    </row>
    <row r="5" spans="1:15" s="138" customFormat="1" ht="21" customHeight="1" x14ac:dyDescent="0.25">
      <c r="A5" s="296" t="s">
        <v>9</v>
      </c>
      <c r="B5" s="222">
        <v>2703</v>
      </c>
      <c r="C5" s="222">
        <v>2649</v>
      </c>
      <c r="D5" s="178">
        <v>2698</v>
      </c>
      <c r="E5" s="95">
        <v>2913</v>
      </c>
      <c r="F5" s="230">
        <v>2840</v>
      </c>
      <c r="G5" s="303">
        <v>2908</v>
      </c>
      <c r="I5" s="239"/>
      <c r="J5" s="239"/>
      <c r="O5" s="239"/>
    </row>
    <row r="6" spans="1:15" s="138" customFormat="1" ht="21" customHeight="1" x14ac:dyDescent="0.25">
      <c r="A6" s="152" t="s">
        <v>10</v>
      </c>
      <c r="B6" s="143">
        <v>1869</v>
      </c>
      <c r="C6" s="143">
        <v>1938</v>
      </c>
      <c r="D6" s="69">
        <v>2009</v>
      </c>
      <c r="E6" s="101">
        <v>2590</v>
      </c>
      <c r="F6" s="229">
        <v>2551</v>
      </c>
      <c r="G6" s="302">
        <v>2613</v>
      </c>
      <c r="I6" s="239"/>
      <c r="J6" s="239"/>
      <c r="L6" s="239"/>
      <c r="O6" s="239"/>
    </row>
    <row r="7" spans="1:15" s="138" customFormat="1" ht="21" customHeight="1" x14ac:dyDescent="0.25">
      <c r="A7" s="296" t="s">
        <v>11</v>
      </c>
      <c r="B7" s="222">
        <v>12510</v>
      </c>
      <c r="C7" s="222">
        <v>11708</v>
      </c>
      <c r="D7" s="91">
        <v>12497</v>
      </c>
      <c r="E7" s="95">
        <v>13061</v>
      </c>
      <c r="F7" s="95">
        <v>15179</v>
      </c>
      <c r="G7" s="303">
        <v>16072</v>
      </c>
      <c r="I7" s="239"/>
      <c r="J7" s="239"/>
      <c r="L7" s="239"/>
      <c r="O7" s="239"/>
    </row>
    <row r="8" spans="1:15" s="138" customFormat="1" ht="21" customHeight="1" x14ac:dyDescent="0.25">
      <c r="A8" s="152" t="s">
        <v>12</v>
      </c>
      <c r="B8" s="143">
        <v>7404</v>
      </c>
      <c r="C8" s="143">
        <v>7451</v>
      </c>
      <c r="D8" s="69">
        <v>7918</v>
      </c>
      <c r="E8" s="101">
        <v>9094</v>
      </c>
      <c r="F8" s="229">
        <v>9865</v>
      </c>
      <c r="G8" s="302">
        <v>10319</v>
      </c>
      <c r="I8" s="239"/>
      <c r="J8" s="239"/>
      <c r="L8" s="239"/>
      <c r="O8" s="239"/>
    </row>
    <row r="9" spans="1:15" s="138" customFormat="1" ht="21" customHeight="1" x14ac:dyDescent="0.25">
      <c r="A9" s="297" t="s">
        <v>13</v>
      </c>
      <c r="B9" s="177">
        <v>2195</v>
      </c>
      <c r="C9" s="177">
        <v>2295</v>
      </c>
      <c r="D9" s="178">
        <v>1994</v>
      </c>
      <c r="E9" s="95">
        <v>2663</v>
      </c>
      <c r="F9" s="95">
        <v>3650</v>
      </c>
      <c r="G9" s="303">
        <v>3772</v>
      </c>
      <c r="I9" s="239"/>
      <c r="J9" s="239"/>
      <c r="O9" s="239"/>
    </row>
    <row r="10" spans="1:15" s="138" customFormat="1" ht="18.75" x14ac:dyDescent="0.25">
      <c r="A10" s="298" t="s">
        <v>14</v>
      </c>
      <c r="B10" s="193">
        <v>318934</v>
      </c>
      <c r="C10" s="193">
        <v>329422</v>
      </c>
      <c r="D10" s="194">
        <v>345514</v>
      </c>
      <c r="E10" s="195">
        <v>377270</v>
      </c>
      <c r="F10" s="231">
        <v>346165</v>
      </c>
      <c r="G10" s="304">
        <v>341519</v>
      </c>
      <c r="I10" s="239"/>
      <c r="J10" s="239"/>
      <c r="O10" s="239"/>
    </row>
    <row r="11" spans="1:15" s="138" customFormat="1" ht="21" customHeight="1" x14ac:dyDescent="0.25">
      <c r="A11" s="223" t="s">
        <v>15</v>
      </c>
      <c r="B11" s="223"/>
      <c r="C11" s="223"/>
      <c r="D11" s="223"/>
      <c r="E11" s="223"/>
      <c r="F11" s="223"/>
      <c r="G11" s="191"/>
      <c r="I11" s="239"/>
      <c r="J11" s="239"/>
      <c r="O11" s="239"/>
    </row>
    <row r="12" spans="1:15" s="138" customFormat="1" ht="21" customHeight="1" x14ac:dyDescent="0.25">
      <c r="A12" s="152" t="s">
        <v>16</v>
      </c>
      <c r="B12" s="143">
        <v>311779</v>
      </c>
      <c r="C12" s="143">
        <v>323502</v>
      </c>
      <c r="D12" s="69">
        <v>339659</v>
      </c>
      <c r="E12" s="101">
        <v>372164</v>
      </c>
      <c r="F12" s="229">
        <v>337328</v>
      </c>
      <c r="G12" s="302">
        <v>336070</v>
      </c>
      <c r="I12" s="239"/>
      <c r="J12" s="239"/>
      <c r="L12" s="239"/>
      <c r="O12" s="239"/>
    </row>
    <row r="13" spans="1:15" s="138" customFormat="1" ht="21" customHeight="1" x14ac:dyDescent="0.25">
      <c r="A13" s="297" t="s">
        <v>17</v>
      </c>
      <c r="B13" s="177">
        <v>5020</v>
      </c>
      <c r="C13" s="177">
        <v>4387</v>
      </c>
      <c r="D13" s="178">
        <v>4682</v>
      </c>
      <c r="E13" s="95">
        <v>4833</v>
      </c>
      <c r="F13" s="230">
        <v>4797</v>
      </c>
      <c r="G13" s="303">
        <v>5006</v>
      </c>
      <c r="I13" s="239"/>
      <c r="J13" s="239"/>
      <c r="L13" s="239"/>
      <c r="O13" s="239"/>
    </row>
    <row r="14" spans="1:15" s="138" customFormat="1" ht="21" customHeight="1" x14ac:dyDescent="0.25">
      <c r="A14" s="152" t="s">
        <v>18</v>
      </c>
      <c r="B14" s="148">
        <v>2135</v>
      </c>
      <c r="C14" s="148">
        <v>1533</v>
      </c>
      <c r="D14" s="224">
        <v>1173</v>
      </c>
      <c r="E14" s="100">
        <v>273</v>
      </c>
      <c r="F14" s="33">
        <v>268</v>
      </c>
      <c r="G14" s="302">
        <v>443</v>
      </c>
      <c r="I14" s="239"/>
      <c r="J14" s="239"/>
      <c r="L14" s="240"/>
      <c r="O14" s="239"/>
    </row>
    <row r="15" spans="1:15" s="138" customFormat="1" ht="21" customHeight="1" x14ac:dyDescent="0.25">
      <c r="A15" s="223" t="s">
        <v>19</v>
      </c>
      <c r="B15" s="223"/>
      <c r="C15" s="223"/>
      <c r="D15" s="223"/>
      <c r="E15" s="223"/>
      <c r="F15" s="223"/>
      <c r="G15" s="191"/>
      <c r="I15" s="239"/>
      <c r="J15" s="239"/>
      <c r="O15" s="239"/>
    </row>
    <row r="16" spans="1:15" s="138" customFormat="1" ht="21" customHeight="1" x14ac:dyDescent="0.25">
      <c r="A16" s="152" t="s">
        <v>20</v>
      </c>
      <c r="B16" s="143">
        <v>195379</v>
      </c>
      <c r="C16" s="143">
        <v>196353</v>
      </c>
      <c r="D16" s="69">
        <v>218138</v>
      </c>
      <c r="E16" s="101">
        <v>237608</v>
      </c>
      <c r="F16" s="230">
        <v>275470</v>
      </c>
      <c r="G16" s="303">
        <v>269783</v>
      </c>
      <c r="I16" s="239"/>
      <c r="J16" s="239"/>
      <c r="O16" s="239"/>
    </row>
    <row r="17" spans="1:15" s="138" customFormat="1" ht="21" customHeight="1" x14ac:dyDescent="0.25">
      <c r="A17" s="297" t="s">
        <v>21</v>
      </c>
      <c r="B17" s="177">
        <v>118010</v>
      </c>
      <c r="C17" s="177">
        <v>127313</v>
      </c>
      <c r="D17" s="178">
        <v>122676</v>
      </c>
      <c r="E17" s="95">
        <v>130221</v>
      </c>
      <c r="F17" s="230">
        <v>52980</v>
      </c>
      <c r="G17" s="303">
        <v>64339</v>
      </c>
      <c r="I17" s="239"/>
      <c r="J17" s="239"/>
      <c r="O17" s="239"/>
    </row>
    <row r="18" spans="1:15" s="138" customFormat="1" ht="21" customHeight="1" x14ac:dyDescent="0.25">
      <c r="A18" s="299" t="s">
        <v>22</v>
      </c>
      <c r="B18" s="225">
        <v>5545</v>
      </c>
      <c r="C18" s="225">
        <v>5756</v>
      </c>
      <c r="D18" s="177">
        <v>4700</v>
      </c>
      <c r="E18" s="177">
        <v>9441</v>
      </c>
      <c r="F18" s="178">
        <v>7651</v>
      </c>
      <c r="G18" s="305">
        <v>7397</v>
      </c>
      <c r="I18" s="239"/>
      <c r="J18" s="239"/>
      <c r="O18" s="239"/>
    </row>
    <row r="19" spans="1:15" s="138" customFormat="1" ht="21" customHeight="1" x14ac:dyDescent="0.25">
      <c r="A19" s="223" t="s">
        <v>23</v>
      </c>
      <c r="B19" s="223"/>
      <c r="C19" s="223"/>
      <c r="D19" s="223"/>
      <c r="E19" s="223"/>
      <c r="F19" s="223"/>
      <c r="G19" s="191"/>
      <c r="I19" s="239"/>
      <c r="J19" s="239"/>
      <c r="O19" s="239"/>
    </row>
    <row r="20" spans="1:15" s="138" customFormat="1" ht="21" customHeight="1" x14ac:dyDescent="0.25">
      <c r="A20" s="152" t="s">
        <v>24</v>
      </c>
      <c r="B20" s="143">
        <v>292626</v>
      </c>
      <c r="C20" s="143">
        <v>301782</v>
      </c>
      <c r="D20" s="69">
        <v>315994</v>
      </c>
      <c r="E20" s="101">
        <v>353648</v>
      </c>
      <c r="F20" s="229">
        <v>309694</v>
      </c>
      <c r="G20" s="302">
        <v>307431</v>
      </c>
      <c r="I20" s="239"/>
      <c r="J20" s="239"/>
      <c r="O20" s="239"/>
    </row>
    <row r="21" spans="1:15" s="138" customFormat="1" ht="21" customHeight="1" x14ac:dyDescent="0.25">
      <c r="A21" s="297" t="s">
        <v>25</v>
      </c>
      <c r="B21" s="177">
        <v>25056</v>
      </c>
      <c r="C21" s="177">
        <v>26041</v>
      </c>
      <c r="D21" s="178">
        <v>27345</v>
      </c>
      <c r="E21" s="95">
        <v>22128</v>
      </c>
      <c r="F21" s="230">
        <v>23134</v>
      </c>
      <c r="G21" s="303">
        <v>32127</v>
      </c>
      <c r="I21" s="239"/>
      <c r="J21" s="239"/>
      <c r="O21" s="239"/>
    </row>
    <row r="22" spans="1:15" s="138" customFormat="1" ht="21" customHeight="1" x14ac:dyDescent="0.25">
      <c r="A22" s="299" t="s">
        <v>26</v>
      </c>
      <c r="B22" s="225">
        <v>1047</v>
      </c>
      <c r="C22" s="225">
        <v>1470</v>
      </c>
      <c r="D22" s="69">
        <v>1901</v>
      </c>
      <c r="E22" s="101">
        <v>1387</v>
      </c>
      <c r="F22" s="229">
        <v>1349</v>
      </c>
      <c r="G22" s="302">
        <v>1797</v>
      </c>
      <c r="I22" s="239"/>
      <c r="J22" s="239"/>
      <c r="O22" s="239"/>
    </row>
    <row r="23" spans="1:15" s="138" customFormat="1" ht="21" customHeight="1" x14ac:dyDescent="0.25">
      <c r="A23" s="297" t="s">
        <v>27</v>
      </c>
      <c r="B23" s="75">
        <v>205</v>
      </c>
      <c r="C23" s="75">
        <v>129</v>
      </c>
      <c r="D23" s="56">
        <v>274</v>
      </c>
      <c r="E23" s="98">
        <v>107</v>
      </c>
      <c r="F23" s="155">
        <v>211</v>
      </c>
      <c r="G23" s="303">
        <v>164</v>
      </c>
      <c r="I23" s="239"/>
      <c r="J23" s="239"/>
      <c r="O23" s="239"/>
    </row>
    <row r="24" spans="1:15" s="138" customFormat="1" ht="21" customHeight="1" x14ac:dyDescent="0.25">
      <c r="A24" s="223" t="s">
        <v>28</v>
      </c>
      <c r="B24" s="223"/>
      <c r="C24" s="223"/>
      <c r="D24" s="223"/>
      <c r="E24" s="223"/>
      <c r="F24" s="223"/>
      <c r="G24" s="191"/>
      <c r="I24" s="239"/>
      <c r="J24" s="239"/>
      <c r="O24" s="239"/>
    </row>
    <row r="25" spans="1:15" s="138" customFormat="1" ht="21" customHeight="1" x14ac:dyDescent="0.25">
      <c r="A25" s="296" t="s">
        <v>29</v>
      </c>
      <c r="B25" s="222">
        <v>242189</v>
      </c>
      <c r="C25" s="222">
        <v>248078</v>
      </c>
      <c r="D25" s="178">
        <v>261372</v>
      </c>
      <c r="E25" s="95">
        <v>285448</v>
      </c>
      <c r="F25" s="230">
        <v>243355</v>
      </c>
      <c r="G25" s="303">
        <v>268113</v>
      </c>
      <c r="I25" s="239"/>
      <c r="J25" s="239"/>
      <c r="O25" s="239"/>
    </row>
    <row r="26" spans="1:15" s="138" customFormat="1" ht="21" customHeight="1" x14ac:dyDescent="0.25">
      <c r="A26" s="152" t="s">
        <v>30</v>
      </c>
      <c r="B26" s="143">
        <v>76745</v>
      </c>
      <c r="C26" s="143">
        <v>81344</v>
      </c>
      <c r="D26" s="69">
        <v>84142</v>
      </c>
      <c r="E26" s="101">
        <v>91822</v>
      </c>
      <c r="F26" s="229">
        <v>57814</v>
      </c>
      <c r="G26" s="302">
        <v>73406</v>
      </c>
      <c r="I26" s="239"/>
      <c r="J26" s="239"/>
      <c r="O26" s="239"/>
    </row>
    <row r="27" spans="1:15" s="138" customFormat="1" ht="21" customHeight="1" x14ac:dyDescent="0.25">
      <c r="A27" s="223" t="s">
        <v>31</v>
      </c>
      <c r="B27" s="223"/>
      <c r="C27" s="223"/>
      <c r="D27" s="223"/>
      <c r="E27" s="223"/>
      <c r="F27" s="223"/>
      <c r="G27" s="191"/>
      <c r="I27" s="239"/>
      <c r="J27" s="239"/>
      <c r="K27" s="241"/>
      <c r="O27" s="239"/>
    </row>
    <row r="28" spans="1:15" s="138" customFormat="1" ht="21" customHeight="1" x14ac:dyDescent="0.25">
      <c r="A28" s="152" t="s">
        <v>32</v>
      </c>
      <c r="B28" s="143">
        <v>61785</v>
      </c>
      <c r="C28" s="143">
        <v>67475</v>
      </c>
      <c r="D28" s="69">
        <v>68431</v>
      </c>
      <c r="E28" s="101">
        <v>80986</v>
      </c>
      <c r="F28" s="229">
        <v>58035</v>
      </c>
      <c r="G28" s="302">
        <v>45738</v>
      </c>
      <c r="I28" s="239"/>
      <c r="J28" s="239"/>
      <c r="O28" s="239"/>
    </row>
    <row r="29" spans="1:15" s="138" customFormat="1" ht="21" customHeight="1" x14ac:dyDescent="0.25">
      <c r="A29" s="216" t="s">
        <v>33</v>
      </c>
      <c r="B29" s="35">
        <v>513</v>
      </c>
      <c r="C29" s="35">
        <v>602</v>
      </c>
      <c r="D29" s="98">
        <v>882</v>
      </c>
      <c r="E29" s="98">
        <v>510</v>
      </c>
      <c r="F29" s="155">
        <v>837</v>
      </c>
      <c r="G29" s="302">
        <v>1277</v>
      </c>
      <c r="I29" s="239"/>
      <c r="J29" s="239"/>
      <c r="O29" s="239"/>
    </row>
    <row r="30" spans="1:15" s="138" customFormat="1" ht="21" customHeight="1" x14ac:dyDescent="0.25">
      <c r="A30" s="152" t="s">
        <v>34</v>
      </c>
      <c r="B30" s="143">
        <v>26390</v>
      </c>
      <c r="C30" s="143">
        <v>26710</v>
      </c>
      <c r="D30" s="70">
        <v>22839</v>
      </c>
      <c r="E30" s="101">
        <v>21997</v>
      </c>
      <c r="F30" s="229">
        <v>22012</v>
      </c>
      <c r="G30" s="302">
        <v>22391</v>
      </c>
      <c r="I30" s="239"/>
      <c r="J30" s="239"/>
      <c r="O30" s="239"/>
    </row>
    <row r="31" spans="1:15" s="138" customFormat="1" ht="21" customHeight="1" x14ac:dyDescent="0.25">
      <c r="A31" s="297" t="s">
        <v>35</v>
      </c>
      <c r="B31" s="140">
        <v>1966</v>
      </c>
      <c r="C31" s="140">
        <v>1535</v>
      </c>
      <c r="D31" s="179">
        <v>1498</v>
      </c>
      <c r="E31" s="95">
        <v>1426</v>
      </c>
      <c r="F31" s="230">
        <v>1763</v>
      </c>
      <c r="G31" s="303">
        <v>2073</v>
      </c>
      <c r="I31" s="239"/>
      <c r="J31" s="239"/>
      <c r="O31" s="239"/>
    </row>
    <row r="32" spans="1:15" s="138" customFormat="1" ht="21" customHeight="1" x14ac:dyDescent="0.25">
      <c r="A32" s="299" t="s">
        <v>36</v>
      </c>
      <c r="B32" s="225">
        <v>9010</v>
      </c>
      <c r="C32" s="225">
        <v>6071</v>
      </c>
      <c r="D32" s="70">
        <v>6924</v>
      </c>
      <c r="E32" s="101">
        <v>6602</v>
      </c>
      <c r="F32" s="229">
        <v>9896</v>
      </c>
      <c r="G32" s="302">
        <v>17922</v>
      </c>
      <c r="I32" s="239"/>
      <c r="J32" s="239"/>
      <c r="O32" s="239"/>
    </row>
    <row r="33" spans="1:15" s="138" customFormat="1" ht="21" customHeight="1" x14ac:dyDescent="0.25">
      <c r="A33" s="216" t="s">
        <v>37</v>
      </c>
      <c r="B33" s="192" t="s">
        <v>38</v>
      </c>
      <c r="C33" s="141">
        <v>4096</v>
      </c>
      <c r="D33" s="178">
        <v>4183</v>
      </c>
      <c r="E33" s="95">
        <v>4273</v>
      </c>
      <c r="F33" s="230">
        <v>6708</v>
      </c>
      <c r="G33" s="303">
        <v>2522</v>
      </c>
      <c r="I33" s="239"/>
      <c r="J33" s="239"/>
      <c r="O33" s="239"/>
    </row>
    <row r="34" spans="1:15" s="138" customFormat="1" ht="21" customHeight="1" x14ac:dyDescent="0.25">
      <c r="A34" s="299" t="s">
        <v>39</v>
      </c>
      <c r="B34" s="225"/>
      <c r="C34" s="70"/>
      <c r="D34" s="101"/>
      <c r="E34" s="229"/>
      <c r="F34" s="196"/>
      <c r="G34" s="302">
        <v>946</v>
      </c>
      <c r="I34" s="239"/>
      <c r="J34" s="239"/>
      <c r="O34" s="239"/>
    </row>
    <row r="35" spans="1:15" s="138" customFormat="1" ht="21" customHeight="1" x14ac:dyDescent="0.25">
      <c r="A35" s="216" t="s">
        <v>40</v>
      </c>
      <c r="B35" s="192" t="s">
        <v>41</v>
      </c>
      <c r="C35" s="192" t="s">
        <v>41</v>
      </c>
      <c r="D35" s="192" t="s">
        <v>41</v>
      </c>
      <c r="E35" s="192" t="s">
        <v>41</v>
      </c>
      <c r="F35" s="192" t="s">
        <v>41</v>
      </c>
      <c r="G35" s="303">
        <v>18571</v>
      </c>
      <c r="I35" s="239"/>
      <c r="J35" s="239"/>
      <c r="O35" s="239"/>
    </row>
    <row r="36" spans="1:15" s="138" customFormat="1" ht="21" customHeight="1" x14ac:dyDescent="0.25">
      <c r="A36" s="300" t="s">
        <v>42</v>
      </c>
      <c r="B36" s="384">
        <v>126266069950</v>
      </c>
      <c r="C36" s="384">
        <v>122901132060</v>
      </c>
      <c r="D36" s="385">
        <v>139501156153</v>
      </c>
      <c r="E36" s="386">
        <v>163974186750</v>
      </c>
      <c r="F36" s="387">
        <v>192987610136</v>
      </c>
      <c r="G36" s="388">
        <v>190183966369</v>
      </c>
      <c r="I36" s="239"/>
      <c r="J36" s="239"/>
      <c r="O36" s="239"/>
    </row>
    <row r="37" spans="1:15" s="138" customFormat="1" ht="21" customHeight="1" x14ac:dyDescent="0.25">
      <c r="A37" s="223" t="s">
        <v>43</v>
      </c>
      <c r="B37" s="223"/>
      <c r="C37" s="223"/>
      <c r="D37" s="223"/>
      <c r="E37" s="223"/>
      <c r="F37" s="223"/>
      <c r="G37" s="191"/>
      <c r="I37" s="239"/>
      <c r="J37" s="239"/>
      <c r="O37" s="239"/>
    </row>
    <row r="38" spans="1:15" s="138" customFormat="1" ht="21" customHeight="1" x14ac:dyDescent="0.25">
      <c r="A38" s="152" t="s">
        <v>16</v>
      </c>
      <c r="B38" s="377">
        <v>101130519114</v>
      </c>
      <c r="C38" s="377">
        <v>99075423247</v>
      </c>
      <c r="D38" s="378">
        <v>109144306189</v>
      </c>
      <c r="E38" s="145">
        <v>132412472517</v>
      </c>
      <c r="F38" s="233">
        <v>149171765540</v>
      </c>
      <c r="G38" s="306">
        <v>150195746011</v>
      </c>
      <c r="I38" s="239"/>
      <c r="J38" s="239"/>
      <c r="K38" s="239"/>
      <c r="L38" s="239"/>
      <c r="M38" s="242"/>
      <c r="N38" s="242"/>
      <c r="O38" s="239"/>
    </row>
    <row r="39" spans="1:15" s="138" customFormat="1" ht="21" customHeight="1" x14ac:dyDescent="0.25">
      <c r="A39" s="297" t="s">
        <v>17</v>
      </c>
      <c r="B39" s="389">
        <v>23522286349</v>
      </c>
      <c r="C39" s="389">
        <v>22181574303</v>
      </c>
      <c r="D39" s="390">
        <v>28558018777</v>
      </c>
      <c r="E39" s="144">
        <v>29780520000</v>
      </c>
      <c r="F39" s="228">
        <v>32230175104</v>
      </c>
      <c r="G39" s="307">
        <v>36433986487</v>
      </c>
      <c r="I39" s="239"/>
      <c r="J39" s="239"/>
      <c r="K39" s="239"/>
      <c r="L39" s="239"/>
      <c r="O39" s="239"/>
    </row>
    <row r="40" spans="1:15" s="138" customFormat="1" ht="21" customHeight="1" x14ac:dyDescent="0.25">
      <c r="A40" s="152" t="s">
        <v>18</v>
      </c>
      <c r="B40" s="379">
        <v>1613264487</v>
      </c>
      <c r="C40" s="379">
        <v>1644134510</v>
      </c>
      <c r="D40" s="380">
        <v>1798831187</v>
      </c>
      <c r="E40" s="145">
        <v>1781194233</v>
      </c>
      <c r="F40" s="233">
        <v>820717977</v>
      </c>
      <c r="G40" s="306">
        <v>3554233871</v>
      </c>
      <c r="I40" s="239"/>
      <c r="J40" s="239"/>
      <c r="K40" s="239"/>
      <c r="L40" s="239"/>
      <c r="O40" s="239"/>
    </row>
    <row r="41" spans="1:15" s="138" customFormat="1" ht="21" customHeight="1" x14ac:dyDescent="0.25">
      <c r="A41" s="223" t="s">
        <v>44</v>
      </c>
      <c r="B41" s="223"/>
      <c r="C41" s="223"/>
      <c r="D41" s="223"/>
      <c r="E41" s="223"/>
      <c r="F41" s="223"/>
      <c r="G41" s="191"/>
      <c r="I41" s="239"/>
      <c r="J41" s="239"/>
      <c r="O41" s="239"/>
    </row>
    <row r="42" spans="1:15" s="138" customFormat="1" ht="21" customHeight="1" x14ac:dyDescent="0.25">
      <c r="A42" s="152" t="s">
        <v>20</v>
      </c>
      <c r="B42" s="379">
        <v>83701152320</v>
      </c>
      <c r="C42" s="379">
        <v>71734132570</v>
      </c>
      <c r="D42" s="381">
        <v>93468675028</v>
      </c>
      <c r="E42" s="145">
        <v>109105149588</v>
      </c>
      <c r="F42" s="233">
        <v>145635366126</v>
      </c>
      <c r="G42" s="306">
        <v>150023501610</v>
      </c>
      <c r="I42" s="239"/>
      <c r="J42" s="239"/>
      <c r="L42" s="242"/>
      <c r="M42" s="242"/>
      <c r="N42" s="242"/>
      <c r="O42" s="239"/>
    </row>
    <row r="43" spans="1:15" s="138" customFormat="1" ht="21" customHeight="1" x14ac:dyDescent="0.25">
      <c r="A43" s="296" t="s">
        <v>21</v>
      </c>
      <c r="B43" s="391">
        <v>40786581352</v>
      </c>
      <c r="C43" s="391">
        <v>49635375539</v>
      </c>
      <c r="D43" s="91">
        <v>44671707867</v>
      </c>
      <c r="E43" s="144">
        <v>52152947220</v>
      </c>
      <c r="F43" s="228">
        <v>29449428898</v>
      </c>
      <c r="G43" s="307">
        <v>36511163240</v>
      </c>
      <c r="I43" s="239"/>
      <c r="J43" s="239"/>
      <c r="L43" s="242"/>
      <c r="M43" s="242"/>
      <c r="N43" s="242"/>
      <c r="O43" s="239"/>
    </row>
    <row r="44" spans="1:15" s="138" customFormat="1" ht="21" customHeight="1" x14ac:dyDescent="0.25">
      <c r="A44" s="299" t="s">
        <v>22</v>
      </c>
      <c r="B44" s="382">
        <v>2170513018</v>
      </c>
      <c r="C44" s="382">
        <v>1531623951</v>
      </c>
      <c r="D44" s="380">
        <v>1360773258</v>
      </c>
      <c r="E44" s="145">
        <v>2716089942</v>
      </c>
      <c r="F44" s="233">
        <v>3086483075</v>
      </c>
      <c r="G44" s="306">
        <v>3649301519</v>
      </c>
      <c r="I44" s="239"/>
      <c r="J44" s="239"/>
      <c r="L44" s="242"/>
      <c r="M44" s="242"/>
      <c r="N44" s="242"/>
      <c r="O44" s="239"/>
    </row>
    <row r="45" spans="1:15" s="138" customFormat="1" ht="21" customHeight="1" x14ac:dyDescent="0.25">
      <c r="A45" s="223" t="s">
        <v>45</v>
      </c>
      <c r="B45" s="223"/>
      <c r="C45" s="223"/>
      <c r="D45" s="223"/>
      <c r="E45" s="223"/>
      <c r="F45" s="223"/>
      <c r="G45" s="191"/>
      <c r="I45" s="239"/>
      <c r="J45" s="239"/>
      <c r="O45" s="239"/>
    </row>
    <row r="46" spans="1:15" s="138" customFormat="1" ht="21" customHeight="1" x14ac:dyDescent="0.25">
      <c r="A46" s="152" t="s">
        <v>24</v>
      </c>
      <c r="B46" s="379">
        <v>12090134623</v>
      </c>
      <c r="C46" s="379">
        <v>118143613708</v>
      </c>
      <c r="D46" s="381">
        <v>134496585818</v>
      </c>
      <c r="E46" s="145">
        <v>159321594805</v>
      </c>
      <c r="F46" s="233">
        <v>172939636285</v>
      </c>
      <c r="G46" s="306">
        <v>181754331738</v>
      </c>
      <c r="I46" s="239"/>
      <c r="J46" s="239"/>
      <c r="O46" s="239"/>
    </row>
    <row r="47" spans="1:15" s="138" customFormat="1" ht="21" customHeight="1" x14ac:dyDescent="0.25">
      <c r="A47" s="297" t="s">
        <v>25</v>
      </c>
      <c r="B47" s="392">
        <v>5341010791</v>
      </c>
      <c r="C47" s="392">
        <v>4561481623</v>
      </c>
      <c r="D47" s="393">
        <v>4753348409</v>
      </c>
      <c r="E47" s="144">
        <v>4432274413</v>
      </c>
      <c r="F47" s="228">
        <v>6586970174</v>
      </c>
      <c r="G47" s="307">
        <v>8021268491</v>
      </c>
      <c r="I47" s="239"/>
      <c r="J47" s="239"/>
      <c r="O47" s="239"/>
    </row>
    <row r="48" spans="1:15" s="138" customFormat="1" ht="21" customHeight="1" x14ac:dyDescent="0.25">
      <c r="A48" s="152" t="s">
        <v>26</v>
      </c>
      <c r="B48" s="379">
        <v>455239453</v>
      </c>
      <c r="C48" s="379">
        <v>151704800</v>
      </c>
      <c r="D48" s="380">
        <v>174020983</v>
      </c>
      <c r="E48" s="145">
        <v>174564860</v>
      </c>
      <c r="F48" s="233">
        <v>234667057</v>
      </c>
      <c r="G48" s="306">
        <v>355103703</v>
      </c>
      <c r="I48" s="239"/>
      <c r="J48" s="239"/>
      <c r="O48" s="239"/>
    </row>
    <row r="49" spans="1:15" s="138" customFormat="1" ht="21" customHeight="1" x14ac:dyDescent="0.25">
      <c r="A49" s="297" t="s">
        <v>27</v>
      </c>
      <c r="B49" s="392">
        <v>79685083</v>
      </c>
      <c r="C49" s="392">
        <v>44331929</v>
      </c>
      <c r="D49" s="393">
        <v>77200943</v>
      </c>
      <c r="E49" s="144">
        <v>44420672</v>
      </c>
      <c r="F49" s="228">
        <v>229103382</v>
      </c>
      <c r="G49" s="307">
        <v>53262437</v>
      </c>
      <c r="I49" s="239"/>
      <c r="J49" s="239"/>
      <c r="O49" s="239"/>
    </row>
    <row r="50" spans="1:15" s="138" customFormat="1" ht="21" customHeight="1" x14ac:dyDescent="0.25">
      <c r="A50" s="223" t="s">
        <v>46</v>
      </c>
      <c r="B50" s="223"/>
      <c r="C50" s="223"/>
      <c r="D50" s="223"/>
      <c r="E50" s="223"/>
      <c r="F50" s="223"/>
      <c r="G50" s="191"/>
      <c r="I50" s="239"/>
      <c r="J50" s="239"/>
      <c r="O50" s="239"/>
    </row>
    <row r="51" spans="1:15" s="138" customFormat="1" ht="21" customHeight="1" x14ac:dyDescent="0.25">
      <c r="A51" s="297" t="s">
        <v>29</v>
      </c>
      <c r="B51" s="392">
        <v>107296983360</v>
      </c>
      <c r="C51" s="392">
        <v>100969819939</v>
      </c>
      <c r="D51" s="393">
        <v>113678154496</v>
      </c>
      <c r="E51" s="144">
        <v>134089150772</v>
      </c>
      <c r="F51" s="228">
        <v>137699728782</v>
      </c>
      <c r="G51" s="307">
        <v>160602638804</v>
      </c>
      <c r="I51" s="239"/>
      <c r="J51" s="239"/>
      <c r="O51" s="239"/>
    </row>
    <row r="52" spans="1:15" s="138" customFormat="1" ht="21" customHeight="1" x14ac:dyDescent="0.25">
      <c r="A52" s="152" t="s">
        <v>30</v>
      </c>
      <c r="B52" s="379">
        <v>18969086590</v>
      </c>
      <c r="C52" s="379">
        <v>21931312121</v>
      </c>
      <c r="D52" s="380">
        <v>25823001657</v>
      </c>
      <c r="E52" s="145">
        <v>29885035978</v>
      </c>
      <c r="F52" s="233">
        <v>22500506979</v>
      </c>
      <c r="G52" s="306">
        <v>29581327565</v>
      </c>
      <c r="I52" s="239"/>
      <c r="J52" s="239"/>
      <c r="O52" s="239"/>
    </row>
    <row r="53" spans="1:15" s="138" customFormat="1" ht="21" customHeight="1" x14ac:dyDescent="0.25">
      <c r="A53" s="223" t="s">
        <v>47</v>
      </c>
      <c r="B53" s="223"/>
      <c r="C53" s="223"/>
      <c r="D53" s="223"/>
      <c r="E53" s="223"/>
      <c r="F53" s="223"/>
      <c r="G53" s="191"/>
      <c r="I53" s="239"/>
      <c r="J53" s="239"/>
      <c r="O53" s="239"/>
    </row>
    <row r="54" spans="1:15" s="138" customFormat="1" ht="21" customHeight="1" x14ac:dyDescent="0.25">
      <c r="A54" s="152" t="s">
        <v>32</v>
      </c>
      <c r="B54" s="379">
        <v>22123420768</v>
      </c>
      <c r="C54" s="379">
        <v>24682490764</v>
      </c>
      <c r="D54" s="381">
        <v>25413047819</v>
      </c>
      <c r="E54" s="145">
        <v>37425416908</v>
      </c>
      <c r="F54" s="229">
        <v>28392699298</v>
      </c>
      <c r="G54" s="302">
        <v>23858763094</v>
      </c>
      <c r="I54" s="239"/>
      <c r="J54" s="239"/>
      <c r="O54" s="239"/>
    </row>
    <row r="55" spans="1:15" s="138" customFormat="1" ht="21" customHeight="1" x14ac:dyDescent="0.25">
      <c r="A55" s="297" t="s">
        <v>33</v>
      </c>
      <c r="B55" s="392">
        <v>228436081</v>
      </c>
      <c r="C55" s="392">
        <v>164857014</v>
      </c>
      <c r="D55" s="393">
        <v>243239552</v>
      </c>
      <c r="E55" s="144">
        <v>158021637</v>
      </c>
      <c r="F55" s="228">
        <v>268165125</v>
      </c>
      <c r="G55" s="307">
        <v>701111652</v>
      </c>
      <c r="I55" s="239"/>
      <c r="J55" s="239"/>
      <c r="O55" s="239"/>
    </row>
    <row r="56" spans="1:15" s="138" customFormat="1" ht="21" customHeight="1" x14ac:dyDescent="0.25">
      <c r="A56" s="152" t="s">
        <v>34</v>
      </c>
      <c r="B56" s="377">
        <v>7688985091</v>
      </c>
      <c r="C56" s="377">
        <v>6922182545</v>
      </c>
      <c r="D56" s="381">
        <v>7233021464</v>
      </c>
      <c r="E56" s="149">
        <v>6809668327</v>
      </c>
      <c r="F56" s="229">
        <v>8068423464</v>
      </c>
      <c r="G56" s="302">
        <v>9087425182</v>
      </c>
      <c r="I56" s="239"/>
      <c r="J56" s="239"/>
      <c r="O56" s="239"/>
    </row>
    <row r="57" spans="1:15" s="138" customFormat="1" ht="21" customHeight="1" x14ac:dyDescent="0.25">
      <c r="A57" s="297" t="s">
        <v>35</v>
      </c>
      <c r="B57" s="392">
        <v>68416989</v>
      </c>
      <c r="C57" s="392">
        <v>5606217768</v>
      </c>
      <c r="D57" s="394">
        <v>8941707676</v>
      </c>
      <c r="E57" s="144">
        <v>8641175250</v>
      </c>
      <c r="F57" s="230">
        <v>10106540218</v>
      </c>
      <c r="G57" s="303">
        <v>11704796700</v>
      </c>
      <c r="I57" s="239"/>
      <c r="J57" s="239"/>
      <c r="O57" s="239"/>
    </row>
    <row r="58" spans="1:15" s="138" customFormat="1" ht="21" customHeight="1" x14ac:dyDescent="0.25">
      <c r="A58" s="152" t="s">
        <v>36</v>
      </c>
      <c r="B58" s="377">
        <v>2299277526</v>
      </c>
      <c r="C58" s="377">
        <v>1917846732</v>
      </c>
      <c r="D58" s="378">
        <v>1964220289</v>
      </c>
      <c r="E58" s="145">
        <v>2061788468</v>
      </c>
      <c r="F58" s="229">
        <v>3502686124</v>
      </c>
      <c r="G58" s="302">
        <v>6690996363</v>
      </c>
      <c r="I58" s="239"/>
      <c r="J58" s="239"/>
      <c r="O58" s="239"/>
    </row>
    <row r="59" spans="1:15" s="138" customFormat="1" ht="21" customHeight="1" x14ac:dyDescent="0.25">
      <c r="A59" s="216" t="s">
        <v>37</v>
      </c>
      <c r="B59" s="192" t="s">
        <v>38</v>
      </c>
      <c r="C59" s="141">
        <v>1715105180</v>
      </c>
      <c r="D59" s="393">
        <v>1354053116</v>
      </c>
      <c r="E59" s="144">
        <v>1601302549</v>
      </c>
      <c r="F59" s="230">
        <v>3691807494</v>
      </c>
      <c r="G59" s="303">
        <v>1474692331</v>
      </c>
      <c r="I59" s="239"/>
      <c r="J59" s="239"/>
      <c r="O59" s="239"/>
    </row>
    <row r="60" spans="1:15" s="138" customFormat="1" ht="21" customHeight="1" x14ac:dyDescent="0.25">
      <c r="A60" s="299" t="s">
        <v>39</v>
      </c>
      <c r="B60" s="377"/>
      <c r="C60" s="377"/>
      <c r="D60" s="381"/>
      <c r="E60" s="149"/>
      <c r="F60" s="229"/>
      <c r="G60" s="302">
        <v>5615844113</v>
      </c>
      <c r="I60" s="239"/>
      <c r="J60" s="239"/>
      <c r="O60" s="239"/>
    </row>
    <row r="61" spans="1:15" s="138" customFormat="1" ht="21" customHeight="1" x14ac:dyDescent="0.25">
      <c r="A61" s="216" t="s">
        <v>40</v>
      </c>
      <c r="B61" s="226" t="s">
        <v>41</v>
      </c>
      <c r="C61" s="227" t="s">
        <v>41</v>
      </c>
      <c r="D61" s="390" t="s">
        <v>41</v>
      </c>
      <c r="E61" s="228" t="s">
        <v>41</v>
      </c>
      <c r="F61" s="230" t="s">
        <v>41</v>
      </c>
      <c r="G61" s="303">
        <v>8255154329</v>
      </c>
      <c r="I61" s="239"/>
      <c r="J61" s="239"/>
      <c r="O61" s="239"/>
    </row>
    <row r="62" spans="1:15" s="138" customFormat="1" ht="21" customHeight="1" x14ac:dyDescent="0.25">
      <c r="A62" s="223" t="s">
        <v>48</v>
      </c>
      <c r="B62" s="223"/>
      <c r="C62" s="223"/>
      <c r="D62" s="223"/>
      <c r="E62" s="223"/>
      <c r="F62" s="223"/>
      <c r="G62" s="308">
        <f>SUM(G63:G74)</f>
        <v>338884</v>
      </c>
      <c r="H62" s="243"/>
      <c r="I62" s="239"/>
      <c r="J62" s="239"/>
      <c r="O62" s="239"/>
    </row>
    <row r="63" spans="1:15" s="138" customFormat="1" ht="21" customHeight="1" x14ac:dyDescent="0.25">
      <c r="A63" s="152" t="s">
        <v>49</v>
      </c>
      <c r="B63" s="143">
        <v>125534</v>
      </c>
      <c r="C63" s="143">
        <v>126627</v>
      </c>
      <c r="D63" s="69">
        <v>133480</v>
      </c>
      <c r="E63" s="101">
        <v>152524</v>
      </c>
      <c r="F63" s="229">
        <v>153776</v>
      </c>
      <c r="G63" s="302">
        <v>119072</v>
      </c>
      <c r="I63" s="239"/>
      <c r="J63" s="239"/>
      <c r="K63" s="244"/>
      <c r="L63" s="244"/>
      <c r="O63" s="239"/>
    </row>
    <row r="64" spans="1:15" s="138" customFormat="1" ht="21" customHeight="1" x14ac:dyDescent="0.25">
      <c r="A64" s="297" t="s">
        <v>50</v>
      </c>
      <c r="B64" s="177">
        <v>10256</v>
      </c>
      <c r="C64" s="177">
        <v>10227</v>
      </c>
      <c r="D64" s="178">
        <v>9302</v>
      </c>
      <c r="E64" s="95">
        <v>8324</v>
      </c>
      <c r="F64" s="230">
        <v>11456</v>
      </c>
      <c r="G64" s="303">
        <v>11109</v>
      </c>
      <c r="I64" s="239"/>
      <c r="J64" s="239"/>
      <c r="K64" s="244"/>
      <c r="L64" s="244"/>
      <c r="O64" s="239"/>
    </row>
    <row r="65" spans="1:15" s="138" customFormat="1" ht="21" customHeight="1" x14ac:dyDescent="0.25">
      <c r="A65" s="15" t="s">
        <v>51</v>
      </c>
      <c r="B65" s="18">
        <v>375</v>
      </c>
      <c r="C65" s="18">
        <v>502</v>
      </c>
      <c r="D65" s="67">
        <v>567</v>
      </c>
      <c r="E65" s="100">
        <v>376</v>
      </c>
      <c r="F65" s="229">
        <v>403</v>
      </c>
      <c r="G65" s="302">
        <v>333</v>
      </c>
      <c r="I65" s="239"/>
      <c r="J65" s="239"/>
      <c r="K65" s="244"/>
      <c r="L65" s="244"/>
      <c r="O65" s="239"/>
    </row>
    <row r="66" spans="1:15" s="138" customFormat="1" ht="21" customHeight="1" x14ac:dyDescent="0.25">
      <c r="A66" s="216" t="s">
        <v>52</v>
      </c>
      <c r="B66" s="56" t="s">
        <v>53</v>
      </c>
      <c r="C66" s="56" t="s">
        <v>53</v>
      </c>
      <c r="D66" s="178">
        <v>42333</v>
      </c>
      <c r="E66" s="95">
        <v>48853</v>
      </c>
      <c r="F66" s="230">
        <v>66585</v>
      </c>
      <c r="G66" s="303">
        <v>60125</v>
      </c>
      <c r="I66" s="239"/>
      <c r="J66" s="239"/>
      <c r="K66" s="244"/>
      <c r="L66" s="244"/>
      <c r="N66" s="245"/>
      <c r="O66" s="239"/>
    </row>
    <row r="67" spans="1:15" s="138" customFormat="1" ht="21" customHeight="1" x14ac:dyDescent="0.25">
      <c r="A67" s="301" t="s">
        <v>54</v>
      </c>
      <c r="B67" s="148">
        <v>7838</v>
      </c>
      <c r="C67" s="150">
        <v>8647</v>
      </c>
      <c r="D67" s="150">
        <v>9390</v>
      </c>
      <c r="E67" s="101">
        <v>11971</v>
      </c>
      <c r="F67" s="229">
        <v>15214</v>
      </c>
      <c r="G67" s="302">
        <v>17440</v>
      </c>
      <c r="I67" s="239"/>
      <c r="J67" s="239"/>
      <c r="K67" s="244"/>
      <c r="L67" s="244"/>
      <c r="N67" s="245"/>
      <c r="O67" s="239"/>
    </row>
    <row r="68" spans="1:15" s="138" customFormat="1" ht="21" customHeight="1" x14ac:dyDescent="0.25">
      <c r="A68" s="301" t="s">
        <v>55</v>
      </c>
      <c r="B68" s="56" t="s">
        <v>56</v>
      </c>
      <c r="C68" s="56" t="s">
        <v>56</v>
      </c>
      <c r="D68" s="56" t="s">
        <v>56</v>
      </c>
      <c r="E68" s="56" t="s">
        <v>56</v>
      </c>
      <c r="F68" s="229">
        <v>4923</v>
      </c>
      <c r="G68" s="302">
        <v>6209</v>
      </c>
      <c r="I68" s="239"/>
      <c r="J68" s="239"/>
      <c r="K68" s="244"/>
      <c r="L68" s="244"/>
      <c r="N68" s="245"/>
      <c r="O68" s="239"/>
    </row>
    <row r="69" spans="1:15" s="138" customFormat="1" ht="21" customHeight="1" x14ac:dyDescent="0.25">
      <c r="A69" s="297" t="s">
        <v>57</v>
      </c>
      <c r="B69" s="177">
        <v>20879</v>
      </c>
      <c r="C69" s="177">
        <v>20449</v>
      </c>
      <c r="D69" s="178">
        <v>21045</v>
      </c>
      <c r="E69" s="95">
        <v>16123</v>
      </c>
      <c r="F69" s="230">
        <v>16431</v>
      </c>
      <c r="G69" s="303">
        <v>15869</v>
      </c>
      <c r="I69" s="239"/>
      <c r="J69" s="239"/>
      <c r="K69" s="244"/>
      <c r="L69" s="244"/>
      <c r="N69" s="245"/>
      <c r="O69" s="239"/>
    </row>
    <row r="70" spans="1:15" s="138" customFormat="1" ht="21" customHeight="1" x14ac:dyDescent="0.25">
      <c r="A70" s="152" t="s">
        <v>58</v>
      </c>
      <c r="B70" s="143">
        <v>106586</v>
      </c>
      <c r="C70" s="143">
        <v>118062</v>
      </c>
      <c r="D70" s="69">
        <v>111091</v>
      </c>
      <c r="E70" s="101">
        <v>117257</v>
      </c>
      <c r="F70" s="229">
        <v>55558</v>
      </c>
      <c r="G70" s="302">
        <v>88772</v>
      </c>
      <c r="I70" s="239"/>
      <c r="J70" s="239"/>
      <c r="K70" s="244"/>
      <c r="L70" s="244"/>
      <c r="N70" s="245"/>
      <c r="O70" s="239"/>
    </row>
    <row r="71" spans="1:15" s="138" customFormat="1" ht="21" customHeight="1" x14ac:dyDescent="0.25">
      <c r="A71" s="297" t="s">
        <v>59</v>
      </c>
      <c r="B71" s="177">
        <v>25205</v>
      </c>
      <c r="C71" s="177">
        <v>21943</v>
      </c>
      <c r="D71" s="178">
        <v>13602</v>
      </c>
      <c r="E71" s="95">
        <v>18479</v>
      </c>
      <c r="F71" s="230">
        <v>16005</v>
      </c>
      <c r="G71" s="303">
        <v>15192</v>
      </c>
      <c r="I71" s="239"/>
      <c r="J71" s="239"/>
      <c r="K71" s="244"/>
      <c r="L71" s="244"/>
      <c r="N71" s="245"/>
      <c r="O71" s="239"/>
    </row>
    <row r="72" spans="1:15" s="138" customFormat="1" ht="21" customHeight="1" x14ac:dyDescent="0.25">
      <c r="A72" s="152" t="s">
        <v>60</v>
      </c>
      <c r="B72" s="143">
        <v>22261</v>
      </c>
      <c r="C72" s="143">
        <v>22965</v>
      </c>
      <c r="D72" s="70">
        <v>4704</v>
      </c>
      <c r="E72" s="101">
        <v>3363</v>
      </c>
      <c r="F72" s="229">
        <v>1562</v>
      </c>
      <c r="G72" s="302">
        <v>2723</v>
      </c>
      <c r="I72" s="239"/>
      <c r="J72" s="239"/>
      <c r="K72" s="244"/>
      <c r="L72" s="244"/>
      <c r="N72" s="245"/>
      <c r="O72" s="239"/>
    </row>
    <row r="73" spans="1:15" s="138" customFormat="1" ht="21" customHeight="1" x14ac:dyDescent="0.25">
      <c r="A73" s="297" t="s">
        <v>61</v>
      </c>
      <c r="B73" s="177"/>
      <c r="C73" s="177"/>
      <c r="D73" s="178"/>
      <c r="E73" s="95"/>
      <c r="F73" s="230"/>
      <c r="G73" s="303">
        <v>1224</v>
      </c>
      <c r="I73" s="239"/>
      <c r="J73" s="239"/>
      <c r="L73" s="244"/>
      <c r="N73" s="245"/>
      <c r="O73" s="239"/>
    </row>
    <row r="74" spans="1:15" s="138" customFormat="1" ht="21" customHeight="1" x14ac:dyDescent="0.25">
      <c r="A74" s="152" t="s">
        <v>62</v>
      </c>
      <c r="B74" s="225"/>
      <c r="C74" s="225"/>
      <c r="D74" s="224"/>
      <c r="E74" s="229"/>
      <c r="F74" s="229"/>
      <c r="G74" s="302">
        <v>816</v>
      </c>
      <c r="I74" s="239"/>
      <c r="J74" s="239"/>
      <c r="L74" s="244"/>
      <c r="N74" s="245"/>
      <c r="O74" s="239"/>
    </row>
    <row r="75" spans="1:15" s="138" customFormat="1" ht="21" customHeight="1" x14ac:dyDescent="0.25">
      <c r="A75" s="223" t="s">
        <v>63</v>
      </c>
      <c r="B75" s="223"/>
      <c r="C75" s="223"/>
      <c r="D75" s="223"/>
      <c r="E75" s="223"/>
      <c r="F75" s="223"/>
      <c r="G75" s="309">
        <f>SUM(G76:G87)</f>
        <v>188095340238</v>
      </c>
      <c r="H75" s="243"/>
      <c r="I75" s="239"/>
      <c r="J75" s="239"/>
      <c r="O75" s="239"/>
    </row>
    <row r="76" spans="1:15" s="138" customFormat="1" ht="21" customHeight="1" x14ac:dyDescent="0.25">
      <c r="A76" s="297" t="s">
        <v>64</v>
      </c>
      <c r="B76" s="392">
        <v>50284748308</v>
      </c>
      <c r="C76" s="392">
        <v>49189691862</v>
      </c>
      <c r="D76" s="394">
        <v>54961189497</v>
      </c>
      <c r="E76" s="144">
        <v>66641777727</v>
      </c>
      <c r="F76" s="144">
        <v>84684212272</v>
      </c>
      <c r="G76" s="307">
        <v>69736774389</v>
      </c>
      <c r="I76" s="239"/>
      <c r="J76" s="239"/>
      <c r="K76" s="244"/>
      <c r="L76" s="244"/>
      <c r="O76" s="239"/>
    </row>
    <row r="77" spans="1:15" s="138" customFormat="1" ht="21" customHeight="1" x14ac:dyDescent="0.25">
      <c r="A77" s="299" t="s">
        <v>65</v>
      </c>
      <c r="B77" s="382">
        <v>5060750714</v>
      </c>
      <c r="C77" s="382">
        <v>4570286250</v>
      </c>
      <c r="D77" s="380">
        <v>5451812255</v>
      </c>
      <c r="E77" s="145">
        <v>4385713900</v>
      </c>
      <c r="F77" s="145">
        <v>6969617178</v>
      </c>
      <c r="G77" s="306">
        <v>7253509177</v>
      </c>
      <c r="I77" s="239"/>
      <c r="J77" s="239"/>
      <c r="K77" s="244"/>
      <c r="L77" s="244"/>
      <c r="O77" s="239"/>
    </row>
    <row r="78" spans="1:15" s="138" customFormat="1" ht="21" customHeight="1" x14ac:dyDescent="0.25">
      <c r="A78" s="216" t="s">
        <v>66</v>
      </c>
      <c r="B78" s="395">
        <v>1477295908</v>
      </c>
      <c r="C78" s="395">
        <v>2053413398</v>
      </c>
      <c r="D78" s="393">
        <v>1960035346</v>
      </c>
      <c r="E78" s="146">
        <v>1688023662</v>
      </c>
      <c r="F78" s="146">
        <v>1810288723</v>
      </c>
      <c r="G78" s="310">
        <v>1660366645</v>
      </c>
      <c r="I78" s="239"/>
      <c r="J78" s="239"/>
      <c r="K78" s="244"/>
      <c r="L78" s="244"/>
      <c r="O78" s="239"/>
    </row>
    <row r="79" spans="1:15" s="138" customFormat="1" ht="21" customHeight="1" x14ac:dyDescent="0.25">
      <c r="A79" s="15" t="s">
        <v>67</v>
      </c>
      <c r="B79" s="80" t="s">
        <v>53</v>
      </c>
      <c r="C79" s="80" t="s">
        <v>53</v>
      </c>
      <c r="D79" s="380">
        <v>15778918004</v>
      </c>
      <c r="E79" s="147">
        <v>19571184150</v>
      </c>
      <c r="F79" s="147">
        <v>30333203079</v>
      </c>
      <c r="G79" s="311">
        <v>27875637723</v>
      </c>
      <c r="I79" s="239"/>
      <c r="J79" s="239"/>
      <c r="K79" s="244"/>
      <c r="L79" s="244"/>
      <c r="N79" s="240"/>
      <c r="O79" s="239"/>
    </row>
    <row r="80" spans="1:15" s="138" customFormat="1" ht="21" customHeight="1" x14ac:dyDescent="0.25">
      <c r="A80" s="296" t="s">
        <v>68</v>
      </c>
      <c r="B80" s="391">
        <v>4162375807</v>
      </c>
      <c r="C80" s="391">
        <v>4113459160</v>
      </c>
      <c r="D80" s="393">
        <v>3639311712</v>
      </c>
      <c r="E80" s="146">
        <v>5881001668</v>
      </c>
      <c r="F80" s="146">
        <v>8128092246</v>
      </c>
      <c r="G80" s="310">
        <v>10724715230</v>
      </c>
      <c r="I80" s="239"/>
      <c r="J80" s="239"/>
      <c r="K80" s="244"/>
      <c r="L80" s="244"/>
      <c r="N80" s="240"/>
      <c r="O80" s="239"/>
    </row>
    <row r="81" spans="1:15" s="138" customFormat="1" ht="21" customHeight="1" x14ac:dyDescent="0.25">
      <c r="A81" s="296" t="s">
        <v>69</v>
      </c>
      <c r="B81" s="56" t="s">
        <v>56</v>
      </c>
      <c r="C81" s="56" t="s">
        <v>56</v>
      </c>
      <c r="D81" s="56" t="s">
        <v>56</v>
      </c>
      <c r="E81" s="56" t="s">
        <v>56</v>
      </c>
      <c r="F81" s="235">
        <v>7359459058</v>
      </c>
      <c r="G81" s="310">
        <v>7654412287</v>
      </c>
      <c r="I81" s="239"/>
      <c r="J81" s="239"/>
      <c r="K81" s="244"/>
      <c r="L81" s="244"/>
      <c r="N81" s="240"/>
      <c r="O81" s="239"/>
    </row>
    <row r="82" spans="1:15" s="138" customFormat="1" ht="21" customHeight="1" x14ac:dyDescent="0.25">
      <c r="A82" s="15" t="s">
        <v>70</v>
      </c>
      <c r="B82" s="383">
        <v>10555628817</v>
      </c>
      <c r="C82" s="383">
        <v>8611366796</v>
      </c>
      <c r="D82" s="380">
        <v>9404942911</v>
      </c>
      <c r="E82" s="147">
        <v>7591035450</v>
      </c>
      <c r="F82" s="147">
        <v>6866416322</v>
      </c>
      <c r="G82" s="310">
        <v>6842810745</v>
      </c>
      <c r="I82" s="239"/>
      <c r="J82" s="239"/>
      <c r="K82" s="244"/>
      <c r="L82" s="244"/>
      <c r="N82" s="240"/>
      <c r="O82" s="239"/>
    </row>
    <row r="83" spans="1:15" s="138" customFormat="1" ht="21" customHeight="1" x14ac:dyDescent="0.25">
      <c r="A83" s="297" t="s">
        <v>71</v>
      </c>
      <c r="B83" s="392">
        <v>30754646237</v>
      </c>
      <c r="C83" s="392">
        <v>33199778126</v>
      </c>
      <c r="D83" s="394">
        <v>35090081021</v>
      </c>
      <c r="E83" s="146">
        <v>42389680622</v>
      </c>
      <c r="F83" s="146">
        <v>22028583061</v>
      </c>
      <c r="G83" s="310">
        <v>34176138938</v>
      </c>
      <c r="I83" s="239"/>
      <c r="J83" s="239"/>
      <c r="K83" s="244"/>
      <c r="L83" s="244"/>
      <c r="N83" s="240"/>
      <c r="O83" s="239"/>
    </row>
    <row r="84" spans="1:15" s="138" customFormat="1" ht="21" customHeight="1" x14ac:dyDescent="0.25">
      <c r="A84" s="15" t="s">
        <v>72</v>
      </c>
      <c r="B84" s="383">
        <v>12232682081</v>
      </c>
      <c r="C84" s="383">
        <v>9583172035</v>
      </c>
      <c r="D84" s="380">
        <v>7045440641</v>
      </c>
      <c r="E84" s="147">
        <v>11478619165</v>
      </c>
      <c r="F84" s="147">
        <v>8218423705</v>
      </c>
      <c r="G84" s="311">
        <v>9547214149</v>
      </c>
      <c r="I84" s="239"/>
      <c r="J84" s="239"/>
      <c r="K84" s="244"/>
      <c r="L84" s="244"/>
      <c r="N84" s="240"/>
      <c r="O84" s="239"/>
    </row>
    <row r="85" spans="1:15" s="138" customFormat="1" ht="21" customHeight="1" x14ac:dyDescent="0.25">
      <c r="A85" s="296" t="s">
        <v>73</v>
      </c>
      <c r="B85" s="391">
        <v>11737942078</v>
      </c>
      <c r="C85" s="391">
        <v>11579964433</v>
      </c>
      <c r="D85" s="393">
        <v>6169424766</v>
      </c>
      <c r="E85" s="146">
        <v>4341551581</v>
      </c>
      <c r="F85" s="146">
        <v>5116691438</v>
      </c>
      <c r="G85" s="310">
        <v>4479050558</v>
      </c>
      <c r="I85" s="239"/>
      <c r="J85" s="239"/>
      <c r="K85" s="244"/>
      <c r="L85" s="244"/>
      <c r="N85" s="240"/>
      <c r="O85" s="239"/>
    </row>
    <row r="86" spans="1:15" s="138" customFormat="1" ht="21" customHeight="1" x14ac:dyDescent="0.25">
      <c r="A86" s="15" t="s">
        <v>74</v>
      </c>
      <c r="B86" s="383"/>
      <c r="C86" s="383"/>
      <c r="D86" s="380"/>
      <c r="E86" s="147"/>
      <c r="F86" s="147"/>
      <c r="G86" s="311">
        <v>880146321</v>
      </c>
      <c r="I86" s="239"/>
      <c r="J86" s="239"/>
      <c r="K86" s="244"/>
      <c r="L86" s="244"/>
      <c r="N86" s="240"/>
      <c r="O86" s="239"/>
    </row>
    <row r="87" spans="1:15" s="138" customFormat="1" ht="21" customHeight="1" x14ac:dyDescent="0.25">
      <c r="A87" s="296" t="s">
        <v>75</v>
      </c>
      <c r="B87" s="391"/>
      <c r="C87" s="391"/>
      <c r="D87" s="390"/>
      <c r="E87" s="208"/>
      <c r="F87" s="228"/>
      <c r="G87" s="307">
        <v>7264564076</v>
      </c>
      <c r="I87" s="239"/>
      <c r="J87" s="239"/>
      <c r="K87" s="244"/>
      <c r="L87" s="244"/>
      <c r="N87" s="240"/>
      <c r="O87" s="239"/>
    </row>
    <row r="88" spans="1:15" s="138" customFormat="1" ht="21" customHeight="1" x14ac:dyDescent="0.25">
      <c r="A88" s="223" t="s">
        <v>39</v>
      </c>
      <c r="B88" s="223"/>
      <c r="C88" s="223"/>
      <c r="D88" s="223"/>
      <c r="E88" s="223"/>
      <c r="F88" s="223"/>
      <c r="G88" s="191"/>
      <c r="I88" s="239"/>
      <c r="J88" s="239"/>
      <c r="O88" s="239"/>
    </row>
    <row r="89" spans="1:15" s="138" customFormat="1" ht="21" customHeight="1" x14ac:dyDescent="0.25">
      <c r="A89" s="297" t="s">
        <v>76</v>
      </c>
      <c r="B89" s="142">
        <v>60</v>
      </c>
      <c r="C89" s="142">
        <v>67</v>
      </c>
      <c r="D89" s="52">
        <v>55</v>
      </c>
      <c r="E89" s="98">
        <v>57</v>
      </c>
      <c r="F89" s="155">
        <v>50</v>
      </c>
      <c r="G89" s="105">
        <v>46</v>
      </c>
      <c r="I89" s="239"/>
      <c r="J89" s="239"/>
      <c r="O89" s="239"/>
    </row>
    <row r="90" spans="1:15" s="138" customFormat="1" ht="21" customHeight="1" x14ac:dyDescent="0.25">
      <c r="A90" s="152" t="s">
        <v>77</v>
      </c>
      <c r="B90" s="143">
        <v>2414</v>
      </c>
      <c r="C90" s="143">
        <v>1480</v>
      </c>
      <c r="D90" s="69">
        <v>1448</v>
      </c>
      <c r="E90" s="101">
        <v>1039</v>
      </c>
      <c r="F90" s="229">
        <v>497</v>
      </c>
      <c r="G90" s="302">
        <v>1105</v>
      </c>
      <c r="I90" s="239"/>
      <c r="J90" s="239"/>
      <c r="O90" s="239"/>
    </row>
    <row r="91" spans="1:15" s="138" customFormat="1" ht="21" customHeight="1" x14ac:dyDescent="0.25">
      <c r="A91" s="297" t="s">
        <v>78</v>
      </c>
      <c r="B91" s="392">
        <v>5930325892</v>
      </c>
      <c r="C91" s="392">
        <v>8471196811</v>
      </c>
      <c r="D91" s="393">
        <v>8911088832</v>
      </c>
      <c r="E91" s="146">
        <v>8049905766</v>
      </c>
      <c r="F91" s="208">
        <v>3732003104</v>
      </c>
      <c r="G91" s="310">
        <v>10964061752</v>
      </c>
      <c r="I91" s="239"/>
      <c r="J91" s="239"/>
      <c r="O91" s="239"/>
    </row>
    <row r="92" spans="1:15" s="138" customFormat="1" ht="21" customHeight="1" x14ac:dyDescent="0.25">
      <c r="A92" s="317" t="s">
        <v>79</v>
      </c>
      <c r="B92" s="318">
        <v>132196395842</v>
      </c>
      <c r="C92" s="318">
        <v>131372328871</v>
      </c>
      <c r="D92" s="319">
        <v>148412244985</v>
      </c>
      <c r="E92" s="320">
        <v>172024092516</v>
      </c>
      <c r="F92" s="321">
        <f>F36</f>
        <v>192987610136</v>
      </c>
      <c r="G92" s="322">
        <f>G36-G91</f>
        <v>179219904617</v>
      </c>
      <c r="H92" s="295" t="s">
        <v>273</v>
      </c>
      <c r="I92" s="239"/>
      <c r="J92" s="239"/>
      <c r="O92" s="239"/>
    </row>
    <row r="93" spans="1:15" ht="21" customHeight="1" x14ac:dyDescent="0.2">
      <c r="A93" s="134" t="s">
        <v>80</v>
      </c>
      <c r="B93" s="135"/>
      <c r="C93" s="135"/>
      <c r="D93" s="135"/>
      <c r="E93" s="135"/>
      <c r="F93" s="135"/>
      <c r="G93" s="135"/>
      <c r="O93" s="239"/>
    </row>
    <row r="94" spans="1:15" ht="21" customHeight="1" x14ac:dyDescent="0.2">
      <c r="A94" s="134" t="s">
        <v>81</v>
      </c>
      <c r="B94" s="135"/>
      <c r="C94" s="135"/>
      <c r="D94" s="135"/>
      <c r="E94" s="135"/>
      <c r="F94" s="135"/>
      <c r="G94" s="135"/>
    </row>
    <row r="95" spans="1:15" x14ac:dyDescent="0.2">
      <c r="F95" s="154"/>
      <c r="G95" s="154"/>
    </row>
    <row r="96" spans="1:15" x14ac:dyDescent="0.2"/>
    <row r="97" spans="1:14" ht="66" x14ac:dyDescent="0.2">
      <c r="A97" s="153" t="s">
        <v>82</v>
      </c>
      <c r="K97" s="246"/>
      <c r="L97" s="247"/>
      <c r="M97" s="248"/>
      <c r="N97" s="248"/>
    </row>
    <row r="98" spans="1:14" ht="15" x14ac:dyDescent="0.2">
      <c r="A98" s="294" t="s">
        <v>272</v>
      </c>
      <c r="G98" s="153"/>
      <c r="K98" s="246"/>
      <c r="L98" s="249"/>
      <c r="M98" s="248"/>
      <c r="N98" s="248"/>
    </row>
    <row r="99" spans="1:14" ht="84.6" hidden="1" customHeight="1" x14ac:dyDescent="0.2">
      <c r="G99" s="153"/>
    </row>
    <row r="100" spans="1:14" ht="78.95" hidden="1" customHeight="1" x14ac:dyDescent="0.2">
      <c r="G100" s="153"/>
      <c r="I100" s="250"/>
    </row>
    <row r="101" spans="1:14" ht="98.45" hidden="1" customHeight="1" x14ac:dyDescent="0.2">
      <c r="G101" s="153"/>
      <c r="I101" s="250"/>
      <c r="J101" s="251"/>
      <c r="K101" s="252"/>
    </row>
    <row r="102" spans="1:14" hidden="1" x14ac:dyDescent="0.2">
      <c r="G102" s="153"/>
      <c r="J102" s="251"/>
      <c r="K102" s="253"/>
      <c r="L102" s="253"/>
    </row>
    <row r="103" spans="1:14" hidden="1" x14ac:dyDescent="0.2">
      <c r="G103" s="153"/>
    </row>
  </sheetData>
  <pageMargins left="0.7" right="0.7" top="0.75" bottom="0.75" header="0.3" footer="0.3"/>
  <pageSetup scale="33" fitToHeight="3"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C2D0-69DE-4DA3-B641-610AE809AD81}">
  <dimension ref="A1:N15"/>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46.7109375" style="9" customWidth="1"/>
    <col min="2" max="13" width="18.5703125" style="9" customWidth="1"/>
    <col min="14" max="14" width="8.85546875" style="9" customWidth="1"/>
    <col min="15" max="16384" width="8.85546875" style="9" hidden="1"/>
  </cols>
  <sheetData>
    <row r="1" spans="1:14" x14ac:dyDescent="0.25">
      <c r="A1" s="323" t="s">
        <v>248</v>
      </c>
    </row>
    <row r="2" spans="1:14" ht="30" customHeight="1" x14ac:dyDescent="0.25">
      <c r="A2" s="425" t="s">
        <v>83</v>
      </c>
      <c r="B2" s="425"/>
      <c r="C2" s="425"/>
      <c r="D2" s="425"/>
      <c r="E2" s="425"/>
      <c r="F2" s="425"/>
      <c r="G2" s="425"/>
      <c r="H2" s="425"/>
      <c r="I2" s="425"/>
    </row>
    <row r="3" spans="1:14" ht="21" customHeight="1" x14ac:dyDescent="0.25">
      <c r="A3" s="332" t="s">
        <v>271</v>
      </c>
      <c r="B3" s="333" t="s">
        <v>241</v>
      </c>
      <c r="C3" s="334" t="s">
        <v>257</v>
      </c>
      <c r="D3" s="333" t="s">
        <v>242</v>
      </c>
      <c r="E3" s="334" t="s">
        <v>258</v>
      </c>
      <c r="F3" s="333" t="s">
        <v>243</v>
      </c>
      <c r="G3" s="334" t="s">
        <v>259</v>
      </c>
      <c r="H3" s="333" t="s">
        <v>244</v>
      </c>
      <c r="I3" s="335" t="s">
        <v>260</v>
      </c>
      <c r="J3" s="333" t="s">
        <v>245</v>
      </c>
      <c r="K3" s="335" t="s">
        <v>261</v>
      </c>
      <c r="L3" s="333" t="s">
        <v>246</v>
      </c>
      <c r="M3" s="334" t="s">
        <v>262</v>
      </c>
    </row>
    <row r="4" spans="1:14" ht="21" customHeight="1" x14ac:dyDescent="0.25">
      <c r="A4" s="326" t="s">
        <v>271</v>
      </c>
      <c r="B4" s="37" t="s">
        <v>84</v>
      </c>
      <c r="C4" s="38" t="s">
        <v>85</v>
      </c>
      <c r="D4" s="37" t="s">
        <v>84</v>
      </c>
      <c r="E4" s="38" t="s">
        <v>85</v>
      </c>
      <c r="F4" s="37" t="s">
        <v>84</v>
      </c>
      <c r="G4" s="38" t="s">
        <v>85</v>
      </c>
      <c r="H4" s="37" t="s">
        <v>84</v>
      </c>
      <c r="I4" s="31" t="s">
        <v>85</v>
      </c>
      <c r="J4" s="37" t="s">
        <v>84</v>
      </c>
      <c r="K4" s="31" t="s">
        <v>85</v>
      </c>
      <c r="L4" s="37" t="s">
        <v>84</v>
      </c>
      <c r="M4" s="38" t="s">
        <v>85</v>
      </c>
    </row>
    <row r="5" spans="1:14" ht="37.15" customHeight="1" x14ac:dyDescent="0.25">
      <c r="A5" s="327" t="s">
        <v>86</v>
      </c>
      <c r="B5" s="180">
        <v>1197</v>
      </c>
      <c r="C5" s="181"/>
      <c r="D5" s="180">
        <v>1188</v>
      </c>
      <c r="E5" s="410"/>
      <c r="F5" s="284">
        <v>1150</v>
      </c>
      <c r="G5" s="284"/>
      <c r="H5" s="180">
        <v>1179</v>
      </c>
      <c r="I5" s="411"/>
      <c r="J5" s="180">
        <v>1171</v>
      </c>
      <c r="K5" s="411"/>
      <c r="L5" s="180">
        <v>1152</v>
      </c>
      <c r="M5" s="284"/>
    </row>
    <row r="6" spans="1:14" ht="135" customHeight="1" x14ac:dyDescent="0.25">
      <c r="A6" s="129" t="s">
        <v>87</v>
      </c>
      <c r="B6" s="67">
        <v>12</v>
      </c>
      <c r="C6" s="81">
        <v>0.01</v>
      </c>
      <c r="D6" s="67">
        <v>16</v>
      </c>
      <c r="E6" s="81">
        <v>0.01</v>
      </c>
      <c r="F6" s="67">
        <v>14</v>
      </c>
      <c r="G6" s="81">
        <v>0.01</v>
      </c>
      <c r="H6" s="67">
        <v>7</v>
      </c>
      <c r="I6" s="104">
        <v>0</v>
      </c>
      <c r="J6" s="325" t="s">
        <v>88</v>
      </c>
      <c r="K6" s="407" t="s">
        <v>88</v>
      </c>
      <c r="L6" s="325" t="s">
        <v>88</v>
      </c>
      <c r="M6" s="408" t="s">
        <v>88</v>
      </c>
    </row>
    <row r="7" spans="1:14" ht="95.45" customHeight="1" x14ac:dyDescent="0.25">
      <c r="A7" s="328" t="s">
        <v>89</v>
      </c>
      <c r="B7" s="56">
        <v>3</v>
      </c>
      <c r="C7" s="76">
        <v>0</v>
      </c>
      <c r="D7" s="56">
        <v>0</v>
      </c>
      <c r="E7" s="76">
        <v>0</v>
      </c>
      <c r="F7" s="56">
        <v>1</v>
      </c>
      <c r="G7" s="76">
        <v>0</v>
      </c>
      <c r="H7" s="61">
        <v>2</v>
      </c>
      <c r="I7" s="102">
        <v>0</v>
      </c>
      <c r="J7" s="61">
        <v>6</v>
      </c>
      <c r="K7" s="102">
        <f t="shared" ref="K7:K12" si="0">J7/$J$5</f>
        <v>5.1238257899231428E-3</v>
      </c>
      <c r="L7" s="61">
        <v>0</v>
      </c>
      <c r="M7" s="329">
        <f t="shared" ref="M7:M12" si="1">L7/$L$5</f>
        <v>0</v>
      </c>
    </row>
    <row r="8" spans="1:14" ht="93" customHeight="1" x14ac:dyDescent="0.25">
      <c r="A8" s="129" t="s">
        <v>90</v>
      </c>
      <c r="B8" s="67">
        <v>1</v>
      </c>
      <c r="C8" s="82">
        <v>0</v>
      </c>
      <c r="D8" s="67">
        <v>0</v>
      </c>
      <c r="E8" s="82">
        <v>0</v>
      </c>
      <c r="F8" s="92">
        <v>0</v>
      </c>
      <c r="G8" s="82">
        <f>'MB License Suitability'!C111%</f>
        <v>0</v>
      </c>
      <c r="H8" s="44">
        <v>0</v>
      </c>
      <c r="I8" s="104">
        <v>0</v>
      </c>
      <c r="J8" s="44">
        <v>1</v>
      </c>
      <c r="K8" s="104">
        <f t="shared" si="0"/>
        <v>8.5397096498719043E-4</v>
      </c>
      <c r="L8" s="44">
        <v>0</v>
      </c>
      <c r="M8" s="330">
        <f t="shared" si="1"/>
        <v>0</v>
      </c>
    </row>
    <row r="9" spans="1:14" ht="91.9" customHeight="1" x14ac:dyDescent="0.25">
      <c r="A9" s="328" t="s">
        <v>91</v>
      </c>
      <c r="B9" s="56">
        <v>0</v>
      </c>
      <c r="C9" s="76">
        <v>0</v>
      </c>
      <c r="D9" s="56">
        <v>0</v>
      </c>
      <c r="E9" s="76">
        <v>0</v>
      </c>
      <c r="F9" s="56">
        <v>1</v>
      </c>
      <c r="G9" s="76">
        <v>0</v>
      </c>
      <c r="H9" s="56">
        <v>0</v>
      </c>
      <c r="I9" s="103">
        <v>0</v>
      </c>
      <c r="J9" s="56">
        <v>0</v>
      </c>
      <c r="K9" s="103">
        <f t="shared" si="0"/>
        <v>0</v>
      </c>
      <c r="L9" s="56">
        <v>0</v>
      </c>
      <c r="M9" s="331">
        <f t="shared" si="1"/>
        <v>0</v>
      </c>
    </row>
    <row r="10" spans="1:14" ht="75.75" customHeight="1" x14ac:dyDescent="0.25">
      <c r="A10" s="129" t="s">
        <v>92</v>
      </c>
      <c r="B10" s="67">
        <v>0</v>
      </c>
      <c r="C10" s="81">
        <v>0</v>
      </c>
      <c r="D10" s="67">
        <v>0</v>
      </c>
      <c r="E10" s="81">
        <v>0</v>
      </c>
      <c r="F10" s="67">
        <v>2</v>
      </c>
      <c r="G10" s="81">
        <v>0</v>
      </c>
      <c r="H10" s="67">
        <v>2</v>
      </c>
      <c r="I10" s="104">
        <v>0</v>
      </c>
      <c r="J10" s="67">
        <v>1</v>
      </c>
      <c r="K10" s="104">
        <f t="shared" si="0"/>
        <v>8.5397096498719043E-4</v>
      </c>
      <c r="L10" s="67">
        <v>3</v>
      </c>
      <c r="M10" s="330">
        <f t="shared" si="1"/>
        <v>2.6041666666666665E-3</v>
      </c>
    </row>
    <row r="11" spans="1:14" ht="110.25" customHeight="1" x14ac:dyDescent="0.25">
      <c r="A11" s="328" t="s">
        <v>93</v>
      </c>
      <c r="B11" s="56">
        <v>3</v>
      </c>
      <c r="C11" s="76">
        <v>0</v>
      </c>
      <c r="D11" s="56">
        <v>4</v>
      </c>
      <c r="E11" s="76">
        <v>0</v>
      </c>
      <c r="F11" s="61">
        <v>3</v>
      </c>
      <c r="G11" s="53">
        <v>0</v>
      </c>
      <c r="H11" s="56">
        <v>5</v>
      </c>
      <c r="I11" s="103">
        <v>0</v>
      </c>
      <c r="J11" s="56">
        <v>2</v>
      </c>
      <c r="K11" s="103">
        <f t="shared" si="0"/>
        <v>1.7079419299743809E-3</v>
      </c>
      <c r="L11" s="56">
        <v>7</v>
      </c>
      <c r="M11" s="331">
        <f t="shared" si="1"/>
        <v>6.076388888888889E-3</v>
      </c>
    </row>
    <row r="12" spans="1:14" ht="117" customHeight="1" x14ac:dyDescent="0.25">
      <c r="A12" s="129" t="s">
        <v>94</v>
      </c>
      <c r="B12" s="92">
        <v>35</v>
      </c>
      <c r="C12" s="336">
        <v>0.03</v>
      </c>
      <c r="D12" s="92">
        <v>51</v>
      </c>
      <c r="E12" s="336">
        <v>0.04</v>
      </c>
      <c r="F12" s="67">
        <v>57</v>
      </c>
      <c r="G12" s="99">
        <v>0.05</v>
      </c>
      <c r="H12" s="67">
        <v>42</v>
      </c>
      <c r="I12" s="68">
        <v>0.04</v>
      </c>
      <c r="J12" s="67">
        <v>41</v>
      </c>
      <c r="K12" s="68">
        <f t="shared" si="0"/>
        <v>3.5012809564474806E-2</v>
      </c>
      <c r="L12" s="67">
        <v>59</v>
      </c>
      <c r="M12" s="81">
        <f t="shared" si="1"/>
        <v>5.1215277777777776E-2</v>
      </c>
      <c r="N12" s="295" t="s">
        <v>273</v>
      </c>
    </row>
    <row r="13" spans="1:14" x14ac:dyDescent="0.25"/>
    <row r="14" spans="1:14" x14ac:dyDescent="0.25">
      <c r="A14" s="9" t="s">
        <v>95</v>
      </c>
    </row>
    <row r="15" spans="1:14" x14ac:dyDescent="0.25">
      <c r="A15" s="294" t="s">
        <v>272</v>
      </c>
    </row>
  </sheetData>
  <mergeCells count="1">
    <mergeCell ref="A2:I2"/>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7E12-7C00-4FF0-9AE6-E4E9C48A7094}">
  <dimension ref="A1:N21"/>
  <sheetViews>
    <sheetView zoomScale="70" zoomScaleNormal="70" workbookViewId="0">
      <pane xSplit="1" ySplit="5" topLeftCell="B6" activePane="bottomRight" state="frozen"/>
      <selection pane="topRight" activeCell="C1" sqref="C1"/>
      <selection pane="bottomLeft" activeCell="A5" sqref="A5"/>
      <selection pane="bottomRight"/>
    </sheetView>
  </sheetViews>
  <sheetFormatPr defaultColWidth="0" defaultRowHeight="68.45" customHeight="1" zeroHeight="1" x14ac:dyDescent="0.25"/>
  <cols>
    <col min="1" max="1" width="38.5703125" customWidth="1"/>
    <col min="2" max="11" width="18.5703125" customWidth="1"/>
    <col min="12" max="12" width="19.42578125" bestFit="1" customWidth="1"/>
    <col min="13" max="13" width="18.5703125" customWidth="1"/>
    <col min="14" max="14" width="9.140625" customWidth="1"/>
    <col min="15" max="16384" width="9.140625" hidden="1"/>
  </cols>
  <sheetData>
    <row r="1" spans="1:14" ht="15" x14ac:dyDescent="0.25">
      <c r="A1" s="323" t="s">
        <v>249</v>
      </c>
    </row>
    <row r="2" spans="1:14" ht="30" customHeight="1" x14ac:dyDescent="0.25">
      <c r="A2" s="426" t="s">
        <v>96</v>
      </c>
      <c r="B2" s="426"/>
      <c r="C2" s="426"/>
      <c r="D2" s="426"/>
      <c r="E2" s="426"/>
      <c r="F2" s="426"/>
      <c r="G2" s="426"/>
      <c r="H2" s="426"/>
      <c r="I2" s="426"/>
      <c r="L2" s="236"/>
    </row>
    <row r="3" spans="1:14" ht="21" customHeight="1" x14ac:dyDescent="0.25">
      <c r="A3" s="332" t="s">
        <v>271</v>
      </c>
      <c r="B3" s="333" t="s">
        <v>241</v>
      </c>
      <c r="C3" s="339" t="s">
        <v>257</v>
      </c>
      <c r="D3" s="333" t="s">
        <v>242</v>
      </c>
      <c r="E3" s="339" t="s">
        <v>258</v>
      </c>
      <c r="F3" s="333" t="s">
        <v>243</v>
      </c>
      <c r="G3" s="339" t="s">
        <v>259</v>
      </c>
      <c r="H3" s="333" t="s">
        <v>244</v>
      </c>
      <c r="I3" s="334" t="s">
        <v>260</v>
      </c>
      <c r="J3" s="334" t="s">
        <v>245</v>
      </c>
      <c r="K3" s="334" t="s">
        <v>261</v>
      </c>
      <c r="L3" s="334" t="s">
        <v>246</v>
      </c>
      <c r="M3" s="334" t="s">
        <v>262</v>
      </c>
    </row>
    <row r="4" spans="1:14" ht="21" customHeight="1" x14ac:dyDescent="0.25">
      <c r="A4" s="326" t="s">
        <v>271</v>
      </c>
      <c r="B4" s="36" t="s">
        <v>84</v>
      </c>
      <c r="C4" s="38" t="s">
        <v>85</v>
      </c>
      <c r="D4" s="36" t="s">
        <v>84</v>
      </c>
      <c r="E4" s="38" t="s">
        <v>85</v>
      </c>
      <c r="F4" s="37" t="s">
        <v>84</v>
      </c>
      <c r="G4" s="38" t="s">
        <v>85</v>
      </c>
      <c r="H4" s="37" t="s">
        <v>84</v>
      </c>
      <c r="I4" s="38" t="s">
        <v>85</v>
      </c>
      <c r="J4" s="36" t="s">
        <v>84</v>
      </c>
      <c r="K4" s="38" t="s">
        <v>85</v>
      </c>
      <c r="L4" s="36" t="s">
        <v>84</v>
      </c>
      <c r="M4" s="38" t="s">
        <v>85</v>
      </c>
    </row>
    <row r="5" spans="1:14" ht="30" customHeight="1" x14ac:dyDescent="0.25">
      <c r="A5" s="327" t="s">
        <v>86</v>
      </c>
      <c r="B5" s="180">
        <v>1197</v>
      </c>
      <c r="C5" s="410"/>
      <c r="D5" s="180">
        <v>1188</v>
      </c>
      <c r="E5" s="410"/>
      <c r="F5" s="180">
        <v>1150</v>
      </c>
      <c r="G5" s="410"/>
      <c r="H5" s="180">
        <v>1179</v>
      </c>
      <c r="I5" s="410"/>
      <c r="J5" s="180">
        <v>1171</v>
      </c>
      <c r="K5" s="410"/>
      <c r="L5" s="180">
        <v>1152</v>
      </c>
      <c r="M5" s="181"/>
    </row>
    <row r="6" spans="1:14" ht="63" customHeight="1" x14ac:dyDescent="0.25">
      <c r="A6" s="337" t="s">
        <v>97</v>
      </c>
      <c r="B6" s="107">
        <v>281</v>
      </c>
      <c r="C6" s="43">
        <v>0.21</v>
      </c>
      <c r="D6" s="107">
        <v>318</v>
      </c>
      <c r="E6" s="43">
        <v>0.27</v>
      </c>
      <c r="F6" s="107">
        <v>352</v>
      </c>
      <c r="G6" s="43">
        <v>0.31</v>
      </c>
      <c r="H6" s="107">
        <v>358</v>
      </c>
      <c r="I6" s="43">
        <v>0.3</v>
      </c>
      <c r="J6" s="107">
        <v>437</v>
      </c>
      <c r="K6" s="43">
        <v>0.37096774193548387</v>
      </c>
      <c r="L6" s="67">
        <v>471</v>
      </c>
      <c r="M6" s="81">
        <v>0.40885416666666669</v>
      </c>
    </row>
    <row r="7" spans="1:14" ht="63" customHeight="1" x14ac:dyDescent="0.25">
      <c r="A7" s="338" t="s">
        <v>98</v>
      </c>
      <c r="B7" s="108">
        <v>7838</v>
      </c>
      <c r="C7" s="32">
        <v>0.02</v>
      </c>
      <c r="D7" s="108">
        <v>8647</v>
      </c>
      <c r="E7" s="32">
        <v>0.03</v>
      </c>
      <c r="F7" s="108">
        <v>9390</v>
      </c>
      <c r="G7" s="32">
        <v>0.03</v>
      </c>
      <c r="H7" s="108">
        <v>11971</v>
      </c>
      <c r="I7" s="32">
        <v>0.03</v>
      </c>
      <c r="J7" s="108">
        <v>15214</v>
      </c>
      <c r="K7" s="32"/>
      <c r="L7" s="178">
        <v>17440</v>
      </c>
      <c r="M7" s="76">
        <v>5.1463037499557371E-2</v>
      </c>
    </row>
    <row r="8" spans="1:14" ht="63" customHeight="1" x14ac:dyDescent="0.25">
      <c r="A8" s="128" t="s">
        <v>99</v>
      </c>
      <c r="B8" s="397">
        <v>4162</v>
      </c>
      <c r="C8" s="43">
        <v>0.03</v>
      </c>
      <c r="D8" s="397">
        <v>4113</v>
      </c>
      <c r="E8" s="43">
        <v>0.03</v>
      </c>
      <c r="F8" s="397">
        <v>3639</v>
      </c>
      <c r="G8" s="43">
        <v>0.03</v>
      </c>
      <c r="H8" s="397">
        <v>5881</v>
      </c>
      <c r="I8" s="43">
        <v>0.04</v>
      </c>
      <c r="J8" s="397">
        <v>8128</v>
      </c>
      <c r="K8" s="43">
        <v>4.4778668429606372E-2</v>
      </c>
      <c r="L8" s="340">
        <v>10724715230</v>
      </c>
      <c r="M8" s="81">
        <v>5.7017442412075965E-2</v>
      </c>
      <c r="N8" s="295" t="s">
        <v>273</v>
      </c>
    </row>
    <row r="9" spans="1:14" ht="21" customHeight="1" x14ac:dyDescent="0.25">
      <c r="A9" s="128"/>
      <c r="B9" s="128"/>
      <c r="C9" s="128"/>
      <c r="D9" s="130"/>
      <c r="E9" s="131"/>
      <c r="F9" s="130"/>
      <c r="G9" s="131"/>
      <c r="H9" s="132"/>
      <c r="I9" s="133"/>
    </row>
    <row r="10" spans="1:14" ht="21" customHeight="1" x14ac:dyDescent="0.25">
      <c r="A10" s="128"/>
      <c r="B10" s="128"/>
      <c r="C10" s="128"/>
      <c r="D10" s="130"/>
      <c r="E10" s="131"/>
      <c r="F10" s="130"/>
      <c r="G10" s="131"/>
      <c r="H10" s="132"/>
      <c r="I10" s="133"/>
    </row>
    <row r="11" spans="1:14" ht="30" customHeight="1" x14ac:dyDescent="0.25">
      <c r="A11" s="137" t="s">
        <v>100</v>
      </c>
      <c r="B11" s="137"/>
      <c r="C11" s="137"/>
      <c r="D11" s="137"/>
      <c r="E11" s="137"/>
      <c r="F11" s="137"/>
      <c r="G11" s="137"/>
      <c r="H11" s="137"/>
      <c r="I11" s="137"/>
    </row>
    <row r="12" spans="1:14" ht="21" customHeight="1" x14ac:dyDescent="0.25">
      <c r="A12" s="376" t="s">
        <v>271</v>
      </c>
      <c r="B12" s="333" t="s">
        <v>241</v>
      </c>
      <c r="C12" s="339" t="s">
        <v>257</v>
      </c>
      <c r="D12" s="333" t="s">
        <v>242</v>
      </c>
      <c r="E12" s="339" t="s">
        <v>258</v>
      </c>
      <c r="F12" s="333" t="s">
        <v>243</v>
      </c>
      <c r="G12" s="339" t="s">
        <v>259</v>
      </c>
      <c r="H12" s="333" t="s">
        <v>244</v>
      </c>
      <c r="I12" s="339" t="s">
        <v>260</v>
      </c>
      <c r="J12" s="334" t="s">
        <v>245</v>
      </c>
      <c r="K12" s="334" t="s">
        <v>261</v>
      </c>
      <c r="L12" s="334" t="s">
        <v>246</v>
      </c>
      <c r="M12" s="334" t="s">
        <v>262</v>
      </c>
    </row>
    <row r="13" spans="1:14" ht="21" customHeight="1" x14ac:dyDescent="0.25">
      <c r="A13" s="36"/>
      <c r="B13" s="36" t="s">
        <v>84</v>
      </c>
      <c r="C13" s="38" t="s">
        <v>85</v>
      </c>
      <c r="D13" s="36" t="s">
        <v>84</v>
      </c>
      <c r="E13" s="38" t="s">
        <v>85</v>
      </c>
      <c r="F13" s="37" t="s">
        <v>84</v>
      </c>
      <c r="G13" s="38" t="s">
        <v>85</v>
      </c>
      <c r="H13" s="37" t="s">
        <v>84</v>
      </c>
      <c r="I13" s="38" t="s">
        <v>85</v>
      </c>
      <c r="J13" s="36" t="s">
        <v>84</v>
      </c>
      <c r="K13" s="38" t="s">
        <v>85</v>
      </c>
      <c r="L13" s="36" t="s">
        <v>84</v>
      </c>
      <c r="M13" s="38" t="s">
        <v>85</v>
      </c>
    </row>
    <row r="14" spans="1:14" ht="35.450000000000003" customHeight="1" x14ac:dyDescent="0.25">
      <c r="A14" s="327" t="s">
        <v>86</v>
      </c>
      <c r="B14" s="180">
        <v>1197</v>
      </c>
      <c r="C14" s="410"/>
      <c r="D14" s="180">
        <v>1188</v>
      </c>
      <c r="E14" s="410"/>
      <c r="F14" s="180">
        <v>1150</v>
      </c>
      <c r="G14" s="410"/>
      <c r="H14" s="180">
        <v>1179</v>
      </c>
      <c r="I14" s="410"/>
      <c r="J14" s="180">
        <v>1171</v>
      </c>
      <c r="K14" s="410"/>
      <c r="L14" s="180">
        <v>1152</v>
      </c>
      <c r="M14" s="410"/>
    </row>
    <row r="15" spans="1:14" ht="63" customHeight="1" x14ac:dyDescent="0.25">
      <c r="A15" s="128" t="s">
        <v>101</v>
      </c>
      <c r="B15" s="107">
        <v>60</v>
      </c>
      <c r="C15" s="43">
        <v>0.05</v>
      </c>
      <c r="D15" s="107">
        <v>67</v>
      </c>
      <c r="E15" s="43">
        <v>0.06</v>
      </c>
      <c r="F15" s="107">
        <v>55</v>
      </c>
      <c r="G15" s="43">
        <v>0.05</v>
      </c>
      <c r="H15" s="107">
        <v>57</v>
      </c>
      <c r="I15" s="43">
        <v>0.05</v>
      </c>
      <c r="J15" s="107">
        <v>50</v>
      </c>
      <c r="K15" s="43">
        <v>0.04</v>
      </c>
      <c r="L15" s="92">
        <v>46</v>
      </c>
      <c r="M15" s="81">
        <v>3.9930555555555552E-2</v>
      </c>
    </row>
    <row r="16" spans="1:14" ht="63" customHeight="1" x14ac:dyDescent="0.25">
      <c r="A16" s="338" t="s">
        <v>102</v>
      </c>
      <c r="B16" s="108">
        <v>2414</v>
      </c>
      <c r="C16" s="32">
        <v>0.01</v>
      </c>
      <c r="D16" s="108">
        <v>1480</v>
      </c>
      <c r="E16" s="32">
        <v>0</v>
      </c>
      <c r="F16" s="108">
        <v>1448</v>
      </c>
      <c r="G16" s="32">
        <v>0</v>
      </c>
      <c r="H16" s="108">
        <v>1039</v>
      </c>
      <c r="I16" s="32">
        <v>0</v>
      </c>
      <c r="J16" s="108">
        <v>497</v>
      </c>
      <c r="K16" s="32">
        <v>0</v>
      </c>
      <c r="L16" s="178">
        <v>1105</v>
      </c>
      <c r="M16" s="76">
        <v>3.2355447281117596E-3</v>
      </c>
    </row>
    <row r="17" spans="1:14" ht="63" customHeight="1" x14ac:dyDescent="0.25">
      <c r="A17" s="128" t="s">
        <v>103</v>
      </c>
      <c r="B17" s="397">
        <v>5930</v>
      </c>
      <c r="C17" s="42">
        <v>0.05</v>
      </c>
      <c r="D17" s="397">
        <v>8471</v>
      </c>
      <c r="E17" s="42">
        <v>0.06</v>
      </c>
      <c r="F17" s="397">
        <v>8911</v>
      </c>
      <c r="G17" s="42">
        <v>0.06</v>
      </c>
      <c r="H17" s="397">
        <v>8049</v>
      </c>
      <c r="I17" s="42">
        <v>0.05</v>
      </c>
      <c r="J17" s="397">
        <v>3732</v>
      </c>
      <c r="K17" s="42">
        <v>3.7999999999999999E-2</v>
      </c>
      <c r="L17" s="261">
        <v>10964061752</v>
      </c>
      <c r="M17" s="45">
        <v>5.7649769122635898E-2</v>
      </c>
    </row>
    <row r="18" spans="1:14" ht="75.75" customHeight="1" x14ac:dyDescent="0.25">
      <c r="A18" s="338" t="s">
        <v>104</v>
      </c>
      <c r="B18" s="399">
        <v>1605</v>
      </c>
      <c r="C18" s="30">
        <v>0.02</v>
      </c>
      <c r="D18" s="399">
        <v>1052</v>
      </c>
      <c r="E18" s="30">
        <v>0.01</v>
      </c>
      <c r="F18" s="399">
        <v>3545</v>
      </c>
      <c r="G18" s="30">
        <v>0.03</v>
      </c>
      <c r="H18" s="399">
        <v>2883</v>
      </c>
      <c r="I18" s="30">
        <v>0.02</v>
      </c>
      <c r="J18" s="399">
        <v>1115</v>
      </c>
      <c r="K18" s="30">
        <v>0.2987674169346195</v>
      </c>
      <c r="L18" s="400" t="s">
        <v>105</v>
      </c>
      <c r="M18" s="400" t="s">
        <v>105</v>
      </c>
    </row>
    <row r="19" spans="1:14" ht="91.5" customHeight="1" x14ac:dyDescent="0.25">
      <c r="A19" s="128" t="s">
        <v>106</v>
      </c>
      <c r="B19" s="397">
        <v>3206</v>
      </c>
      <c r="C19" s="40">
        <v>0.13</v>
      </c>
      <c r="D19" s="397">
        <v>6408</v>
      </c>
      <c r="E19" s="40">
        <v>0.22</v>
      </c>
      <c r="F19" s="397">
        <v>4079</v>
      </c>
      <c r="G19" s="40">
        <v>0.13</v>
      </c>
      <c r="H19" s="397">
        <v>3618</v>
      </c>
      <c r="I19" s="40">
        <v>0.12</v>
      </c>
      <c r="J19" s="397">
        <v>2553</v>
      </c>
      <c r="K19" s="40">
        <v>0.68408360128617363</v>
      </c>
      <c r="L19" s="396" t="s">
        <v>105</v>
      </c>
      <c r="M19" s="396" t="s">
        <v>105</v>
      </c>
    </row>
    <row r="20" spans="1:14" ht="84" customHeight="1" x14ac:dyDescent="0.25">
      <c r="A20" s="338" t="s">
        <v>107</v>
      </c>
      <c r="B20" s="399">
        <v>1118</v>
      </c>
      <c r="C20" s="30">
        <v>0.15</v>
      </c>
      <c r="D20" s="399">
        <v>1011</v>
      </c>
      <c r="E20" s="30">
        <v>0.38</v>
      </c>
      <c r="F20" s="399">
        <v>1286</v>
      </c>
      <c r="G20" s="30">
        <v>0.42</v>
      </c>
      <c r="H20" s="399">
        <v>1548</v>
      </c>
      <c r="I20" s="30">
        <v>0.87</v>
      </c>
      <c r="J20" s="399">
        <v>64</v>
      </c>
      <c r="K20" s="30">
        <v>1.7148981779206859E-2</v>
      </c>
      <c r="L20" s="400" t="s">
        <v>105</v>
      </c>
      <c r="M20" s="400" t="s">
        <v>105</v>
      </c>
      <c r="N20" s="295" t="s">
        <v>273</v>
      </c>
    </row>
    <row r="21" spans="1:14" ht="68.45" customHeight="1" x14ac:dyDescent="0.25">
      <c r="A21" s="294" t="s">
        <v>272</v>
      </c>
    </row>
  </sheetData>
  <mergeCells count="1">
    <mergeCell ref="A2:I2"/>
  </mergeCells>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7719-2CD6-4E29-85C6-EF9CC7FCCAEC}">
  <dimension ref="A1:T24"/>
  <sheetViews>
    <sheetView zoomScale="75" zoomScaleNormal="75" workbookViewId="0">
      <pane xSplit="1" ySplit="4" topLeftCell="B5" activePane="bottomRight" state="frozen"/>
      <selection pane="topRight" activeCell="B1" sqref="B1"/>
      <selection pane="bottomLeft" activeCell="A4" sqref="A4"/>
      <selection pane="bottomRight"/>
    </sheetView>
  </sheetViews>
  <sheetFormatPr defaultColWidth="0" defaultRowHeight="12.75" zeroHeight="1" x14ac:dyDescent="0.2"/>
  <cols>
    <col min="1" max="1" width="36.42578125" style="1" customWidth="1"/>
    <col min="2" max="19" width="18.5703125" style="1" customWidth="1"/>
    <col min="20" max="20" width="27.5703125" style="1" customWidth="1"/>
    <col min="21" max="16384" width="27.5703125" style="1" hidden="1"/>
  </cols>
  <sheetData>
    <row r="1" spans="1:20" ht="15" x14ac:dyDescent="0.25">
      <c r="A1" s="323" t="s">
        <v>250</v>
      </c>
    </row>
    <row r="2" spans="1:20" ht="30" customHeight="1" x14ac:dyDescent="0.2">
      <c r="A2" s="200" t="s">
        <v>108</v>
      </c>
      <c r="B2" s="409"/>
      <c r="C2" s="409"/>
      <c r="D2" s="198"/>
      <c r="E2" s="198"/>
      <c r="F2" s="198"/>
      <c r="G2" s="200"/>
      <c r="H2" s="198"/>
      <c r="I2" s="198"/>
      <c r="J2" s="198"/>
      <c r="K2" s="198"/>
      <c r="L2" s="198"/>
      <c r="M2" s="198"/>
      <c r="N2" s="199"/>
      <c r="O2" s="199"/>
      <c r="P2" s="199"/>
    </row>
    <row r="3" spans="1:20" ht="21" customHeight="1" x14ac:dyDescent="0.2">
      <c r="A3" s="341" t="s">
        <v>271</v>
      </c>
      <c r="B3" s="173" t="s">
        <v>241</v>
      </c>
      <c r="C3" s="173" t="s">
        <v>257</v>
      </c>
      <c r="D3" s="173" t="s">
        <v>264</v>
      </c>
      <c r="E3" s="173" t="s">
        <v>242</v>
      </c>
      <c r="F3" s="174" t="s">
        <v>258</v>
      </c>
      <c r="G3" s="173" t="s">
        <v>265</v>
      </c>
      <c r="H3" s="173" t="s">
        <v>243</v>
      </c>
      <c r="I3" s="173" t="s">
        <v>259</v>
      </c>
      <c r="J3" s="173" t="s">
        <v>266</v>
      </c>
      <c r="K3" s="173" t="s">
        <v>244</v>
      </c>
      <c r="L3" s="174" t="s">
        <v>260</v>
      </c>
      <c r="M3" s="335" t="s">
        <v>267</v>
      </c>
      <c r="N3" s="173" t="s">
        <v>245</v>
      </c>
      <c r="O3" s="173" t="s">
        <v>261</v>
      </c>
      <c r="P3" s="173" t="s">
        <v>263</v>
      </c>
      <c r="Q3" s="173" t="s">
        <v>246</v>
      </c>
      <c r="R3" s="174" t="s">
        <v>262</v>
      </c>
      <c r="S3" s="173" t="s">
        <v>268</v>
      </c>
    </row>
    <row r="4" spans="1:20" ht="75.75" customHeight="1" x14ac:dyDescent="0.2">
      <c r="A4" s="342" t="s">
        <v>109</v>
      </c>
      <c r="B4" s="14" t="s">
        <v>8</v>
      </c>
      <c r="C4" s="12" t="s">
        <v>110</v>
      </c>
      <c r="D4" s="106" t="s">
        <v>111</v>
      </c>
      <c r="E4" s="14" t="s">
        <v>8</v>
      </c>
      <c r="F4" s="12" t="s">
        <v>110</v>
      </c>
      <c r="G4" s="106" t="s">
        <v>111</v>
      </c>
      <c r="H4" s="13" t="s">
        <v>8</v>
      </c>
      <c r="I4" s="12" t="s">
        <v>110</v>
      </c>
      <c r="J4" s="14" t="s">
        <v>111</v>
      </c>
      <c r="K4" s="13" t="s">
        <v>8</v>
      </c>
      <c r="L4" s="13" t="s">
        <v>110</v>
      </c>
      <c r="M4" s="13" t="s">
        <v>111</v>
      </c>
      <c r="N4" s="14" t="s">
        <v>8</v>
      </c>
      <c r="O4" s="13" t="s">
        <v>110</v>
      </c>
      <c r="P4" s="13" t="s">
        <v>111</v>
      </c>
      <c r="Q4" s="14" t="s">
        <v>8</v>
      </c>
      <c r="R4" s="13" t="s">
        <v>110</v>
      </c>
      <c r="S4" s="13" t="s">
        <v>111</v>
      </c>
    </row>
    <row r="5" spans="1:20" ht="21" customHeight="1" x14ac:dyDescent="0.2">
      <c r="A5" s="119" t="s">
        <v>112</v>
      </c>
      <c r="B5" s="15">
        <v>711</v>
      </c>
      <c r="C5" s="19">
        <v>0.39</v>
      </c>
      <c r="D5" s="21">
        <v>0.4</v>
      </c>
      <c r="E5" s="15">
        <v>718</v>
      </c>
      <c r="F5" s="19">
        <v>0.38</v>
      </c>
      <c r="G5" s="21">
        <v>0.4</v>
      </c>
      <c r="H5" s="18">
        <v>686</v>
      </c>
      <c r="I5" s="19">
        <v>0.39</v>
      </c>
      <c r="J5" s="21">
        <v>0.39</v>
      </c>
      <c r="K5" s="15">
        <v>615</v>
      </c>
      <c r="L5" s="19">
        <v>0.4</v>
      </c>
      <c r="M5" s="20">
        <v>0.41</v>
      </c>
      <c r="N5" s="15">
        <v>633</v>
      </c>
      <c r="O5" s="16">
        <v>0.44975183745572705</v>
      </c>
      <c r="P5" s="20">
        <v>0.46654115802428825</v>
      </c>
      <c r="Q5" s="15">
        <v>683</v>
      </c>
      <c r="R5" s="16">
        <v>0.35136506887312474</v>
      </c>
      <c r="S5" s="20">
        <v>0.37075227010281597</v>
      </c>
      <c r="T5" s="214"/>
    </row>
    <row r="6" spans="1:20" ht="21" customHeight="1" x14ac:dyDescent="0.2">
      <c r="A6" s="155" t="s">
        <v>113</v>
      </c>
      <c r="B6" s="25">
        <v>385</v>
      </c>
      <c r="C6" s="26">
        <v>0.03</v>
      </c>
      <c r="D6" s="24">
        <v>0.04</v>
      </c>
      <c r="E6" s="25">
        <v>384</v>
      </c>
      <c r="F6" s="26">
        <v>0.03</v>
      </c>
      <c r="G6" s="24">
        <v>0.04</v>
      </c>
      <c r="H6" s="25">
        <v>368</v>
      </c>
      <c r="I6" s="26">
        <v>0.03</v>
      </c>
      <c r="J6" s="24">
        <v>0.04</v>
      </c>
      <c r="K6" s="27">
        <v>331</v>
      </c>
      <c r="L6" s="17">
        <v>0.02</v>
      </c>
      <c r="M6" s="24">
        <v>0.03</v>
      </c>
      <c r="N6" s="170">
        <v>365</v>
      </c>
      <c r="O6" s="17">
        <v>3.3505599377619454E-2</v>
      </c>
      <c r="P6" s="24">
        <v>3.8396924077963066E-2</v>
      </c>
      <c r="Q6" s="170">
        <v>348</v>
      </c>
      <c r="R6" s="17">
        <v>3.2781128645790303E-2</v>
      </c>
      <c r="S6" s="24">
        <v>3.8562939240398088E-2</v>
      </c>
      <c r="T6" s="214"/>
    </row>
    <row r="7" spans="1:20" ht="33" customHeight="1" x14ac:dyDescent="0.2">
      <c r="A7" s="119" t="s">
        <v>114</v>
      </c>
      <c r="B7" s="33">
        <v>74</v>
      </c>
      <c r="C7" s="20">
        <v>0</v>
      </c>
      <c r="D7" s="21">
        <v>0.01</v>
      </c>
      <c r="E7" s="33">
        <v>87</v>
      </c>
      <c r="F7" s="20">
        <v>0</v>
      </c>
      <c r="G7" s="21">
        <v>0.02</v>
      </c>
      <c r="H7" s="15">
        <v>88</v>
      </c>
      <c r="I7" s="19">
        <v>0</v>
      </c>
      <c r="J7" s="20">
        <v>0.01</v>
      </c>
      <c r="K7" s="22">
        <v>66</v>
      </c>
      <c r="L7" s="16">
        <v>0</v>
      </c>
      <c r="M7" s="20">
        <v>0.01</v>
      </c>
      <c r="N7" s="171">
        <v>46</v>
      </c>
      <c r="O7" s="16">
        <v>1.1786624082734496E-3</v>
      </c>
      <c r="P7" s="20">
        <v>9.9732190278161229E-3</v>
      </c>
      <c r="Q7" s="171">
        <v>41</v>
      </c>
      <c r="R7" s="16">
        <v>9.8263712656838334E-4</v>
      </c>
      <c r="S7" s="20">
        <v>8.8272609140615174E-3</v>
      </c>
      <c r="T7" s="214"/>
    </row>
    <row r="8" spans="1:20" ht="51" customHeight="1" x14ac:dyDescent="0.2">
      <c r="A8" s="155" t="s">
        <v>115</v>
      </c>
      <c r="B8" s="197" t="s">
        <v>53</v>
      </c>
      <c r="C8" s="197" t="s">
        <v>53</v>
      </c>
      <c r="D8" s="197" t="s">
        <v>53</v>
      </c>
      <c r="E8" s="197" t="s">
        <v>53</v>
      </c>
      <c r="F8" s="197" t="s">
        <v>53</v>
      </c>
      <c r="G8" s="197" t="s">
        <v>53</v>
      </c>
      <c r="H8" s="27">
        <v>427</v>
      </c>
      <c r="I8" s="28">
        <v>0.12</v>
      </c>
      <c r="J8" s="29">
        <v>0.11</v>
      </c>
      <c r="K8" s="27">
        <v>429</v>
      </c>
      <c r="L8" s="28">
        <v>0.13</v>
      </c>
      <c r="M8" s="24">
        <v>0.12</v>
      </c>
      <c r="N8" s="170">
        <v>463</v>
      </c>
      <c r="O8" s="17">
        <v>0.19474252222056487</v>
      </c>
      <c r="P8" s="24">
        <v>0.16711128687845966</v>
      </c>
      <c r="Q8" s="170">
        <v>499</v>
      </c>
      <c r="R8" s="17">
        <v>0.17742059229706919</v>
      </c>
      <c r="S8" s="24">
        <v>0.14819951247983346</v>
      </c>
      <c r="T8" s="214"/>
    </row>
    <row r="9" spans="1:20" ht="51" customHeight="1" x14ac:dyDescent="0.2">
      <c r="A9" s="343" t="s">
        <v>116</v>
      </c>
      <c r="B9" s="160">
        <v>281</v>
      </c>
      <c r="C9" s="161">
        <v>0.02</v>
      </c>
      <c r="D9" s="162">
        <v>0.03</v>
      </c>
      <c r="E9" s="160">
        <v>318</v>
      </c>
      <c r="F9" s="161">
        <v>0.03</v>
      </c>
      <c r="G9" s="162">
        <v>0.03</v>
      </c>
      <c r="H9" s="160">
        <v>352</v>
      </c>
      <c r="I9" s="161">
        <v>0.03</v>
      </c>
      <c r="J9" s="163">
        <v>0.03</v>
      </c>
      <c r="K9" s="160">
        <v>358</v>
      </c>
      <c r="L9" s="161">
        <v>0.03</v>
      </c>
      <c r="M9" s="163">
        <v>0.04</v>
      </c>
      <c r="N9" s="169">
        <v>437</v>
      </c>
      <c r="O9" s="168">
        <v>4.4496699452784776E-2</v>
      </c>
      <c r="P9" s="163">
        <v>4.4779179816860561E-2</v>
      </c>
      <c r="Q9" s="169">
        <v>471</v>
      </c>
      <c r="R9" s="168">
        <v>5.1463037499557371E-2</v>
      </c>
      <c r="S9" s="163">
        <v>5.7017442412075965E-2</v>
      </c>
      <c r="T9" s="214"/>
    </row>
    <row r="10" spans="1:20" ht="51" customHeight="1" x14ac:dyDescent="0.2">
      <c r="A10" s="155" t="s">
        <v>117</v>
      </c>
      <c r="B10" s="197" t="s">
        <v>56</v>
      </c>
      <c r="C10" s="197" t="s">
        <v>56</v>
      </c>
      <c r="D10" s="197" t="s">
        <v>56</v>
      </c>
      <c r="E10" s="197" t="s">
        <v>56</v>
      </c>
      <c r="F10" s="197" t="s">
        <v>56</v>
      </c>
      <c r="G10" s="197" t="s">
        <v>56</v>
      </c>
      <c r="H10" s="197" t="s">
        <v>56</v>
      </c>
      <c r="I10" s="197" t="s">
        <v>56</v>
      </c>
      <c r="J10" s="197" t="s">
        <v>56</v>
      </c>
      <c r="K10" s="197" t="s">
        <v>56</v>
      </c>
      <c r="L10" s="197" t="s">
        <v>56</v>
      </c>
      <c r="M10" s="197" t="s">
        <v>56</v>
      </c>
      <c r="N10" s="170">
        <v>91</v>
      </c>
      <c r="O10" s="17">
        <v>1.4398399592878891E-2</v>
      </c>
      <c r="P10" s="24">
        <v>4.0544635879985712E-2</v>
      </c>
      <c r="Q10" s="170">
        <v>110</v>
      </c>
      <c r="R10" s="17">
        <v>1.8321903660249526E-2</v>
      </c>
      <c r="S10" s="24">
        <v>4.0694321705762364E-2</v>
      </c>
      <c r="T10" s="214"/>
    </row>
    <row r="11" spans="1:20" ht="21" customHeight="1" x14ac:dyDescent="0.2">
      <c r="A11" s="343" t="s">
        <v>118</v>
      </c>
      <c r="B11" s="157">
        <v>604</v>
      </c>
      <c r="C11" s="158">
        <v>7.0000000000000007E-2</v>
      </c>
      <c r="D11" s="159">
        <v>0.08</v>
      </c>
      <c r="E11" s="157">
        <v>627</v>
      </c>
      <c r="F11" s="158">
        <v>0.06</v>
      </c>
      <c r="G11" s="159">
        <v>7.0000000000000007E-2</v>
      </c>
      <c r="H11" s="157">
        <v>596</v>
      </c>
      <c r="I11" s="158">
        <v>0.06</v>
      </c>
      <c r="J11" s="159">
        <v>7.0000000000000007E-2</v>
      </c>
      <c r="K11" s="157">
        <v>521</v>
      </c>
      <c r="L11" s="158">
        <v>0.04</v>
      </c>
      <c r="M11" s="159">
        <v>0.05</v>
      </c>
      <c r="N11" s="169">
        <v>504</v>
      </c>
      <c r="O11" s="168">
        <v>4.8056084442533627E-2</v>
      </c>
      <c r="P11" s="163">
        <v>3.7828371267756934E-2</v>
      </c>
      <c r="Q11" s="169">
        <v>515</v>
      </c>
      <c r="R11" s="168">
        <v>4.6827232917458481E-2</v>
      </c>
      <c r="S11" s="163">
        <v>3.6379480407870202E-2</v>
      </c>
      <c r="T11" s="214"/>
    </row>
    <row r="12" spans="1:20" ht="21" customHeight="1" x14ac:dyDescent="0.2">
      <c r="A12" s="155" t="s">
        <v>119</v>
      </c>
      <c r="B12" s="25">
        <v>141</v>
      </c>
      <c r="C12" s="26">
        <v>0.33</v>
      </c>
      <c r="D12" s="24">
        <v>0.24</v>
      </c>
      <c r="E12" s="25">
        <v>142</v>
      </c>
      <c r="F12" s="26">
        <v>0.36</v>
      </c>
      <c r="G12" s="24">
        <v>0.27</v>
      </c>
      <c r="H12" s="25">
        <v>138</v>
      </c>
      <c r="I12" s="26">
        <v>0.32</v>
      </c>
      <c r="J12" s="24">
        <v>0.25</v>
      </c>
      <c r="K12" s="27">
        <v>135</v>
      </c>
      <c r="L12" s="17">
        <v>0.31</v>
      </c>
      <c r="M12" s="24">
        <v>0.26</v>
      </c>
      <c r="N12" s="170">
        <v>89</v>
      </c>
      <c r="O12" s="17">
        <v>0.16249162798723651</v>
      </c>
      <c r="P12" s="24">
        <v>0.12135958256189895</v>
      </c>
      <c r="Q12" s="170">
        <v>83</v>
      </c>
      <c r="R12" s="17">
        <v>0.2619539429421277</v>
      </c>
      <c r="S12" s="24">
        <v>0.18169582986349578</v>
      </c>
      <c r="T12" s="214"/>
    </row>
    <row r="13" spans="1:20" ht="21" customHeight="1" x14ac:dyDescent="0.2">
      <c r="A13" s="343" t="s">
        <v>120</v>
      </c>
      <c r="B13" s="164">
        <v>493</v>
      </c>
      <c r="C13" s="158">
        <v>0.08</v>
      </c>
      <c r="D13" s="165">
        <v>0.1</v>
      </c>
      <c r="E13" s="164">
        <v>476</v>
      </c>
      <c r="F13" s="158">
        <v>7.0000000000000007E-2</v>
      </c>
      <c r="G13" s="165">
        <v>0.08</v>
      </c>
      <c r="H13" s="166">
        <v>418</v>
      </c>
      <c r="I13" s="167">
        <v>0.04</v>
      </c>
      <c r="J13" s="165">
        <v>0.05</v>
      </c>
      <c r="K13" s="166">
        <v>383</v>
      </c>
      <c r="L13" s="168">
        <v>0.05</v>
      </c>
      <c r="M13" s="159">
        <v>7.0000000000000007E-2</v>
      </c>
      <c r="N13" s="172">
        <v>376</v>
      </c>
      <c r="O13" s="168">
        <v>4.6810153460090723E-2</v>
      </c>
      <c r="P13" s="163">
        <v>4.5276832712922488E-2</v>
      </c>
      <c r="Q13" s="172">
        <v>424</v>
      </c>
      <c r="R13" s="168">
        <v>4.4829499179660295E-2</v>
      </c>
      <c r="S13" s="163">
        <v>5.0757313482193443E-2</v>
      </c>
      <c r="T13" s="214"/>
    </row>
    <row r="14" spans="1:20" ht="21" customHeight="1" x14ac:dyDescent="0.2">
      <c r="A14" s="155" t="s">
        <v>121</v>
      </c>
      <c r="B14" s="25">
        <v>230</v>
      </c>
      <c r="C14" s="26">
        <v>7.0000000000000007E-2</v>
      </c>
      <c r="D14" s="24">
        <v>0.09</v>
      </c>
      <c r="E14" s="25">
        <v>249</v>
      </c>
      <c r="F14" s="26">
        <v>7.0000000000000007E-2</v>
      </c>
      <c r="G14" s="24">
        <v>0.09</v>
      </c>
      <c r="H14" s="25">
        <v>96</v>
      </c>
      <c r="I14" s="26">
        <v>0.01</v>
      </c>
      <c r="J14" s="24">
        <v>0.04</v>
      </c>
      <c r="K14" s="27">
        <v>86</v>
      </c>
      <c r="L14" s="17">
        <v>0.01</v>
      </c>
      <c r="M14" s="24">
        <v>0.03</v>
      </c>
      <c r="N14" s="170">
        <v>68</v>
      </c>
      <c r="O14" s="17">
        <v>4.5684136022906413E-3</v>
      </c>
      <c r="P14" s="24">
        <v>2.8188809752048283E-2</v>
      </c>
      <c r="Q14" s="170">
        <v>76</v>
      </c>
      <c r="R14" s="17">
        <v>8.0351978848219457E-3</v>
      </c>
      <c r="S14" s="24">
        <v>2.3812660921491126E-2</v>
      </c>
      <c r="T14" s="214"/>
    </row>
    <row r="15" spans="1:20" ht="15" x14ac:dyDescent="0.2">
      <c r="A15" s="155" t="s">
        <v>122</v>
      </c>
      <c r="B15" s="25"/>
      <c r="C15" s="17"/>
      <c r="D15" s="217"/>
      <c r="E15" s="25"/>
      <c r="F15" s="26"/>
      <c r="G15" s="24"/>
      <c r="H15" s="25"/>
      <c r="I15" s="26"/>
      <c r="J15" s="217"/>
      <c r="K15" s="25"/>
      <c r="L15" s="17"/>
      <c r="M15" s="24"/>
      <c r="N15" s="216"/>
      <c r="O15" s="17"/>
      <c r="P15" s="24"/>
      <c r="Q15" s="216">
        <v>51</v>
      </c>
      <c r="R15" s="17">
        <v>3.6118553841432465E-3</v>
      </c>
      <c r="S15" s="24">
        <v>4.6792563807606128E-3</v>
      </c>
      <c r="T15" s="214"/>
    </row>
    <row r="16" spans="1:20" ht="30" x14ac:dyDescent="0.2">
      <c r="A16" s="155" t="s">
        <v>123</v>
      </c>
      <c r="B16" s="25"/>
      <c r="C16" s="17"/>
      <c r="D16" s="217"/>
      <c r="E16" s="25"/>
      <c r="F16" s="26"/>
      <c r="G16" s="24"/>
      <c r="H16" s="25"/>
      <c r="I16" s="26"/>
      <c r="J16" s="217"/>
      <c r="K16" s="25"/>
      <c r="L16" s="17"/>
      <c r="M16" s="24"/>
      <c r="N16" s="216"/>
      <c r="O16" s="17"/>
      <c r="P16" s="24"/>
      <c r="Q16" s="216">
        <v>35</v>
      </c>
      <c r="R16" s="17">
        <v>2.4079035894288311E-3</v>
      </c>
      <c r="S16" s="24">
        <v>3.8621712089241728E-2</v>
      </c>
      <c r="T16" s="214"/>
    </row>
    <row r="17" spans="1:20" ht="21" customHeight="1" x14ac:dyDescent="0.2">
      <c r="A17" s="317" t="s">
        <v>124</v>
      </c>
      <c r="B17" s="344"/>
      <c r="C17" s="345">
        <v>0.99</v>
      </c>
      <c r="D17" s="345">
        <v>0.99</v>
      </c>
      <c r="E17" s="344" t="s">
        <v>125</v>
      </c>
      <c r="F17" s="346">
        <v>1</v>
      </c>
      <c r="G17" s="347">
        <v>1</v>
      </c>
      <c r="H17" s="344" t="s">
        <v>125</v>
      </c>
      <c r="I17" s="348">
        <v>1</v>
      </c>
      <c r="J17" s="345">
        <v>0.99</v>
      </c>
      <c r="K17" s="344" t="s">
        <v>125</v>
      </c>
      <c r="L17" s="346">
        <v>1</v>
      </c>
      <c r="M17" s="347">
        <v>1</v>
      </c>
      <c r="N17" s="282" t="s">
        <v>125</v>
      </c>
      <c r="O17" s="349">
        <v>1</v>
      </c>
      <c r="P17" s="350">
        <v>1</v>
      </c>
      <c r="Q17" s="282"/>
      <c r="R17" s="349">
        <v>1</v>
      </c>
      <c r="S17" s="350">
        <v>1</v>
      </c>
      <c r="T17" s="295" t="s">
        <v>273</v>
      </c>
    </row>
    <row r="18" spans="1:20" ht="21" customHeight="1" x14ac:dyDescent="0.2">
      <c r="A18" s="427" t="s">
        <v>126</v>
      </c>
      <c r="B18" s="427"/>
      <c r="C18" s="427"/>
      <c r="D18" s="427"/>
      <c r="E18" s="427"/>
      <c r="F18" s="427"/>
      <c r="G18" s="427"/>
      <c r="H18" s="427"/>
      <c r="I18" s="427"/>
      <c r="J18" s="427"/>
      <c r="K18" s="427"/>
      <c r="L18" s="427"/>
      <c r="M18" s="427"/>
    </row>
    <row r="19" spans="1:20" ht="14.25" x14ac:dyDescent="0.2">
      <c r="A19" s="427" t="s">
        <v>127</v>
      </c>
      <c r="B19" s="427"/>
      <c r="C19" s="427"/>
      <c r="D19" s="427"/>
      <c r="E19" s="427"/>
      <c r="F19" s="427"/>
      <c r="G19" s="427"/>
      <c r="H19" s="427"/>
      <c r="I19" s="427"/>
      <c r="J19" s="427"/>
      <c r="K19" s="427"/>
      <c r="L19" s="427"/>
      <c r="M19" s="427"/>
    </row>
    <row r="20" spans="1:20" ht="15" x14ac:dyDescent="0.2">
      <c r="A20" s="294" t="s">
        <v>272</v>
      </c>
    </row>
    <row r="21" spans="1:20" hidden="1" x14ac:dyDescent="0.2">
      <c r="A21" s="2"/>
    </row>
    <row r="22" spans="1:20" hidden="1" x14ac:dyDescent="0.2">
      <c r="A22" s="5"/>
    </row>
    <row r="23" spans="1:20" hidden="1" x14ac:dyDescent="0.2">
      <c r="A23" s="2"/>
    </row>
    <row r="24" spans="1:20" hidden="1" x14ac:dyDescent="0.2">
      <c r="A24" s="5"/>
    </row>
  </sheetData>
  <mergeCells count="2">
    <mergeCell ref="A18:M18"/>
    <mergeCell ref="A19:M19"/>
  </mergeCells>
  <hyperlinks>
    <hyperlink ref="A23" location="_ftnref2" display="_ftnref2" xr:uid="{A35E39B3-B925-4745-A8DE-52F8A1D9245C}"/>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736D-2EDD-4ED7-9214-5A6E44A5773C}">
  <dimension ref="A1:P23"/>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2.75" zeroHeight="1" x14ac:dyDescent="0.2"/>
  <cols>
    <col min="1" max="1" width="91.140625" style="6" customWidth="1"/>
    <col min="2" max="15" width="18.5703125" style="6" customWidth="1"/>
    <col min="16" max="16" width="8.85546875" style="6" customWidth="1"/>
    <col min="17" max="16384" width="8.85546875" style="6" hidden="1"/>
  </cols>
  <sheetData>
    <row r="1" spans="1:15" ht="15" x14ac:dyDescent="0.25">
      <c r="A1" s="323" t="s">
        <v>269</v>
      </c>
    </row>
    <row r="2" spans="1:15" ht="30" customHeight="1" x14ac:dyDescent="0.2">
      <c r="A2" s="201" t="s">
        <v>128</v>
      </c>
      <c r="B2" s="201"/>
      <c r="C2" s="201"/>
      <c r="D2" s="201"/>
      <c r="E2" s="201"/>
      <c r="F2" s="201"/>
      <c r="G2" s="201"/>
      <c r="H2" s="201"/>
      <c r="I2" s="201"/>
    </row>
    <row r="3" spans="1:15" ht="21" customHeight="1" x14ac:dyDescent="0.2">
      <c r="A3" s="332" t="s">
        <v>271</v>
      </c>
      <c r="B3" s="333" t="s">
        <v>241</v>
      </c>
      <c r="C3" s="334" t="s">
        <v>257</v>
      </c>
      <c r="D3" s="333" t="s">
        <v>242</v>
      </c>
      <c r="E3" s="334" t="s">
        <v>258</v>
      </c>
      <c r="F3" s="333" t="s">
        <v>243</v>
      </c>
      <c r="G3" s="334" t="s">
        <v>259</v>
      </c>
      <c r="H3" s="333" t="s">
        <v>244</v>
      </c>
      <c r="I3" s="335" t="s">
        <v>260</v>
      </c>
      <c r="J3" s="333" t="s">
        <v>245</v>
      </c>
      <c r="K3" s="335" t="s">
        <v>261</v>
      </c>
      <c r="L3" s="333" t="s">
        <v>246</v>
      </c>
      <c r="M3" s="335" t="s">
        <v>262</v>
      </c>
      <c r="N3" s="333" t="s">
        <v>268</v>
      </c>
      <c r="O3" s="335" t="s">
        <v>270</v>
      </c>
    </row>
    <row r="4" spans="1:15" ht="21.75" customHeight="1" x14ac:dyDescent="0.2">
      <c r="A4" s="326" t="s">
        <v>271</v>
      </c>
      <c r="B4" s="37" t="s">
        <v>84</v>
      </c>
      <c r="C4" s="38" t="s">
        <v>85</v>
      </c>
      <c r="D4" s="37" t="s">
        <v>84</v>
      </c>
      <c r="E4" s="38" t="s">
        <v>85</v>
      </c>
      <c r="F4" s="54" t="s">
        <v>84</v>
      </c>
      <c r="G4" s="36" t="s">
        <v>85</v>
      </c>
      <c r="H4" s="37" t="s">
        <v>84</v>
      </c>
      <c r="I4" s="31" t="s">
        <v>85</v>
      </c>
      <c r="J4" s="37" t="s">
        <v>84</v>
      </c>
      <c r="K4" s="31" t="s">
        <v>85</v>
      </c>
      <c r="L4" s="37" t="s">
        <v>84</v>
      </c>
      <c r="M4" s="31" t="s">
        <v>85</v>
      </c>
      <c r="N4" s="37" t="s">
        <v>84</v>
      </c>
      <c r="O4" s="31" t="s">
        <v>85</v>
      </c>
    </row>
    <row r="5" spans="1:15" ht="21" customHeight="1" x14ac:dyDescent="0.2">
      <c r="A5" s="351" t="s">
        <v>86</v>
      </c>
      <c r="B5" s="180">
        <v>1197</v>
      </c>
      <c r="C5" s="410"/>
      <c r="D5" s="180">
        <v>1188</v>
      </c>
      <c r="E5" s="410"/>
      <c r="F5" s="180">
        <v>1150</v>
      </c>
      <c r="G5" s="410"/>
      <c r="H5" s="180">
        <v>1179</v>
      </c>
      <c r="I5" s="410"/>
      <c r="J5" s="180">
        <v>1171</v>
      </c>
      <c r="K5" s="410"/>
      <c r="L5" s="180">
        <v>1155</v>
      </c>
      <c r="M5" s="410"/>
      <c r="N5" s="180">
        <v>1152</v>
      </c>
      <c r="O5" s="410"/>
    </row>
    <row r="6" spans="1:15" ht="15.75" x14ac:dyDescent="0.2">
      <c r="A6" s="182" t="s">
        <v>129</v>
      </c>
      <c r="B6" s="182"/>
      <c r="C6" s="182"/>
      <c r="D6" s="182"/>
      <c r="E6" s="182"/>
      <c r="F6" s="182"/>
      <c r="G6" s="182"/>
      <c r="H6" s="182"/>
      <c r="I6" s="182"/>
      <c r="J6" s="182"/>
      <c r="K6" s="182"/>
      <c r="L6" s="218"/>
      <c r="M6" s="218"/>
      <c r="N6" s="218"/>
      <c r="O6" s="218"/>
    </row>
    <row r="7" spans="1:15" ht="21" customHeight="1" x14ac:dyDescent="0.2">
      <c r="A7" s="216" t="s">
        <v>130</v>
      </c>
      <c r="B7" s="56">
        <v>248</v>
      </c>
      <c r="C7" s="57">
        <v>0.21</v>
      </c>
      <c r="D7" s="56">
        <v>245</v>
      </c>
      <c r="E7" s="57">
        <v>0.21</v>
      </c>
      <c r="F7" s="56">
        <v>244</v>
      </c>
      <c r="G7" s="57">
        <v>0.21</v>
      </c>
      <c r="H7" s="56">
        <v>243</v>
      </c>
      <c r="I7" s="58">
        <v>0.21</v>
      </c>
      <c r="J7" s="56">
        <v>279</v>
      </c>
      <c r="K7" s="58">
        <f>J7/$J$5</f>
        <v>0.23825789923142612</v>
      </c>
      <c r="L7" s="56">
        <v>270</v>
      </c>
      <c r="M7" s="58">
        <v>0.23376623376623376</v>
      </c>
      <c r="N7" s="56">
        <v>269</v>
      </c>
      <c r="O7" s="58">
        <f>N7/$L$5</f>
        <v>0.23290043290043291</v>
      </c>
    </row>
    <row r="8" spans="1:15" ht="21" customHeight="1" x14ac:dyDescent="0.2">
      <c r="A8" s="15" t="s">
        <v>131</v>
      </c>
      <c r="B8" s="67">
        <v>949</v>
      </c>
      <c r="C8" s="19">
        <v>0.79</v>
      </c>
      <c r="D8" s="67">
        <v>943</v>
      </c>
      <c r="E8" s="19">
        <v>0.79</v>
      </c>
      <c r="F8" s="67">
        <v>906</v>
      </c>
      <c r="G8" s="19">
        <v>0.79</v>
      </c>
      <c r="H8" s="67">
        <v>935</v>
      </c>
      <c r="I8" s="68">
        <v>0.79</v>
      </c>
      <c r="J8" s="67">
        <v>892</v>
      </c>
      <c r="K8" s="151">
        <f>J8/$J$5</f>
        <v>0.76174210076857385</v>
      </c>
      <c r="L8" s="67">
        <v>885</v>
      </c>
      <c r="M8" s="151">
        <v>0.76623376623376627</v>
      </c>
      <c r="N8" s="67">
        <v>883</v>
      </c>
      <c r="O8" s="151">
        <f>N8/$L$5</f>
        <v>0.76450216450216446</v>
      </c>
    </row>
    <row r="9" spans="1:15" ht="21" customHeight="1" x14ac:dyDescent="0.2">
      <c r="A9" s="317" t="s">
        <v>124</v>
      </c>
      <c r="B9" s="55">
        <v>1197</v>
      </c>
      <c r="C9" s="59">
        <v>1</v>
      </c>
      <c r="D9" s="55">
        <v>1188</v>
      </c>
      <c r="E9" s="59">
        <v>1</v>
      </c>
      <c r="F9" s="55">
        <v>1150</v>
      </c>
      <c r="G9" s="59">
        <v>1</v>
      </c>
      <c r="H9" s="55">
        <v>1178</v>
      </c>
      <c r="I9" s="60">
        <v>1</v>
      </c>
      <c r="J9" s="55">
        <f>SUM(J7:J8)</f>
        <v>1171</v>
      </c>
      <c r="K9" s="60">
        <f>SUM(K7:K8)</f>
        <v>1</v>
      </c>
      <c r="L9" s="55">
        <v>1155</v>
      </c>
      <c r="M9" s="60">
        <v>1</v>
      </c>
      <c r="N9" s="55">
        <f>SUM(N7:N8)</f>
        <v>1152</v>
      </c>
      <c r="O9" s="60">
        <f>SUM(O7:O8)</f>
        <v>0.9974025974025974</v>
      </c>
    </row>
    <row r="10" spans="1:15" ht="21" customHeight="1" x14ac:dyDescent="0.2">
      <c r="A10" s="182" t="s">
        <v>132</v>
      </c>
      <c r="B10" s="182"/>
      <c r="C10" s="182"/>
      <c r="D10" s="182"/>
      <c r="E10" s="182"/>
      <c r="F10" s="182"/>
      <c r="G10" s="182"/>
      <c r="H10" s="182"/>
      <c r="I10" s="182"/>
      <c r="J10" s="182"/>
      <c r="K10" s="182"/>
      <c r="L10" s="218"/>
      <c r="M10" s="218"/>
      <c r="N10" s="218"/>
      <c r="O10" s="218"/>
    </row>
    <row r="11" spans="1:15" ht="21" customHeight="1" x14ac:dyDescent="0.2">
      <c r="A11" s="216" t="s">
        <v>130</v>
      </c>
      <c r="B11" s="61">
        <v>42</v>
      </c>
      <c r="C11" s="53">
        <v>0.04</v>
      </c>
      <c r="D11" s="61">
        <v>62</v>
      </c>
      <c r="E11" s="53">
        <v>0.05</v>
      </c>
      <c r="F11" s="56">
        <v>86</v>
      </c>
      <c r="G11" s="57">
        <v>7.0000000000000007E-2</v>
      </c>
      <c r="H11" s="56">
        <v>112</v>
      </c>
      <c r="I11" s="58">
        <v>0.09</v>
      </c>
      <c r="J11" s="56">
        <v>123</v>
      </c>
      <c r="K11" s="58">
        <f t="shared" ref="K11:K12" si="0">J11/$J$5</f>
        <v>0.10503842869342442</v>
      </c>
      <c r="L11" s="56">
        <v>110</v>
      </c>
      <c r="M11" s="58">
        <v>9.5238095238095233E-2</v>
      </c>
      <c r="N11" s="56">
        <v>110</v>
      </c>
      <c r="O11" s="58">
        <f>N11/$L$5</f>
        <v>9.5238095238095233E-2</v>
      </c>
    </row>
    <row r="12" spans="1:15" ht="21" customHeight="1" x14ac:dyDescent="0.2">
      <c r="A12" s="15" t="s">
        <v>131</v>
      </c>
      <c r="B12" s="70">
        <v>1155</v>
      </c>
      <c r="C12" s="16">
        <v>0.96</v>
      </c>
      <c r="D12" s="70">
        <v>1126</v>
      </c>
      <c r="E12" s="16">
        <v>0.95</v>
      </c>
      <c r="F12" s="69">
        <v>1064</v>
      </c>
      <c r="G12" s="19">
        <v>0.93</v>
      </c>
      <c r="H12" s="69">
        <v>1066</v>
      </c>
      <c r="I12" s="68">
        <v>0.91</v>
      </c>
      <c r="J12" s="69">
        <v>1048</v>
      </c>
      <c r="K12" s="68">
        <f t="shared" si="0"/>
        <v>0.89496157130657561</v>
      </c>
      <c r="L12" s="69">
        <v>1045</v>
      </c>
      <c r="M12" s="68">
        <v>0.90476190476190477</v>
      </c>
      <c r="N12" s="69">
        <v>1042</v>
      </c>
      <c r="O12" s="68">
        <f>N12/$L$5</f>
        <v>0.90216450216450217</v>
      </c>
    </row>
    <row r="13" spans="1:15" ht="21" customHeight="1" x14ac:dyDescent="0.2">
      <c r="A13" s="317" t="s">
        <v>124</v>
      </c>
      <c r="B13" s="62">
        <v>1197</v>
      </c>
      <c r="C13" s="63">
        <v>1</v>
      </c>
      <c r="D13" s="62">
        <v>1188</v>
      </c>
      <c r="E13" s="63">
        <v>1</v>
      </c>
      <c r="F13" s="62">
        <v>1150</v>
      </c>
      <c r="G13" s="63">
        <v>1</v>
      </c>
      <c r="H13" s="62">
        <v>1178</v>
      </c>
      <c r="I13" s="60">
        <v>1</v>
      </c>
      <c r="J13" s="62">
        <f t="shared" ref="J13:K13" si="1">SUM(J11:J12)</f>
        <v>1171</v>
      </c>
      <c r="K13" s="60">
        <f t="shared" si="1"/>
        <v>1</v>
      </c>
      <c r="L13" s="55">
        <v>1155</v>
      </c>
      <c r="M13" s="60">
        <v>1</v>
      </c>
      <c r="N13" s="55">
        <f>SUM(N11:N12)</f>
        <v>1152</v>
      </c>
      <c r="O13" s="60">
        <f t="shared" ref="O13" si="2">SUM(O11:O12)</f>
        <v>0.9974025974025974</v>
      </c>
    </row>
    <row r="14" spans="1:15" ht="47.25" x14ac:dyDescent="0.2">
      <c r="A14" s="352" t="s">
        <v>133</v>
      </c>
      <c r="B14" s="182"/>
      <c r="C14" s="182"/>
      <c r="D14" s="182"/>
      <c r="E14" s="182"/>
      <c r="F14" s="182"/>
      <c r="G14" s="182"/>
      <c r="H14" s="182"/>
      <c r="I14" s="182"/>
      <c r="J14" s="182"/>
      <c r="K14" s="182"/>
      <c r="L14" s="218"/>
      <c r="M14" s="218"/>
      <c r="N14" s="218"/>
      <c r="O14" s="218"/>
    </row>
    <row r="15" spans="1:15" ht="21" customHeight="1" x14ac:dyDescent="0.2">
      <c r="A15" s="216" t="s">
        <v>130</v>
      </c>
      <c r="B15" s="61">
        <v>446</v>
      </c>
      <c r="C15" s="17">
        <v>0.37</v>
      </c>
      <c r="D15" s="61">
        <v>445</v>
      </c>
      <c r="E15" s="17">
        <v>0.37</v>
      </c>
      <c r="F15" s="56">
        <v>440</v>
      </c>
      <c r="G15" s="57">
        <v>0.38</v>
      </c>
      <c r="H15" s="56">
        <v>466</v>
      </c>
      <c r="I15" s="58">
        <v>0.4</v>
      </c>
      <c r="J15" s="56">
        <v>470</v>
      </c>
      <c r="K15" s="58">
        <f t="shared" ref="K15:K16" si="3">J15/$J$5</f>
        <v>0.40136635354397948</v>
      </c>
      <c r="L15" s="56">
        <v>476</v>
      </c>
      <c r="M15" s="58">
        <v>0.41212121212121211</v>
      </c>
      <c r="N15" s="56">
        <v>474</v>
      </c>
      <c r="O15" s="58">
        <f>N15/$L$5</f>
        <v>0.41038961038961042</v>
      </c>
    </row>
    <row r="16" spans="1:15" ht="21" customHeight="1" x14ac:dyDescent="0.2">
      <c r="A16" s="15" t="s">
        <v>131</v>
      </c>
      <c r="B16" s="67">
        <v>751</v>
      </c>
      <c r="C16" s="19">
        <v>0.63</v>
      </c>
      <c r="D16" s="67">
        <v>743</v>
      </c>
      <c r="E16" s="19">
        <v>0.63</v>
      </c>
      <c r="F16" s="67">
        <v>710</v>
      </c>
      <c r="G16" s="19">
        <v>0.62</v>
      </c>
      <c r="H16" s="67">
        <v>712</v>
      </c>
      <c r="I16" s="68">
        <v>0.6</v>
      </c>
      <c r="J16" s="67">
        <v>701</v>
      </c>
      <c r="K16" s="68">
        <f t="shared" si="3"/>
        <v>0.59863364645602046</v>
      </c>
      <c r="L16" s="67">
        <v>679</v>
      </c>
      <c r="M16" s="68">
        <v>0.58787878787878789</v>
      </c>
      <c r="N16" s="67">
        <v>678</v>
      </c>
      <c r="O16" s="68">
        <f>N16/$L$5</f>
        <v>0.58701298701298699</v>
      </c>
    </row>
    <row r="17" spans="1:16" ht="21" customHeight="1" x14ac:dyDescent="0.2">
      <c r="A17" s="317" t="s">
        <v>124</v>
      </c>
      <c r="B17" s="62">
        <v>1197</v>
      </c>
      <c r="C17" s="63">
        <v>1</v>
      </c>
      <c r="D17" s="62">
        <v>1188</v>
      </c>
      <c r="E17" s="63">
        <v>1</v>
      </c>
      <c r="F17" s="50">
        <v>1150</v>
      </c>
      <c r="G17" s="59">
        <v>1</v>
      </c>
      <c r="H17" s="62">
        <v>1178</v>
      </c>
      <c r="I17" s="51">
        <v>1</v>
      </c>
      <c r="J17" s="62">
        <f t="shared" ref="J17:K17" si="4">SUM(J15:J16)</f>
        <v>1171</v>
      </c>
      <c r="K17" s="51">
        <f t="shared" si="4"/>
        <v>1</v>
      </c>
      <c r="L17" s="55">
        <v>1155</v>
      </c>
      <c r="M17" s="51">
        <v>1</v>
      </c>
      <c r="N17" s="55">
        <f>SUM(N15:N16)</f>
        <v>1152</v>
      </c>
      <c r="O17" s="51">
        <f t="shared" ref="O17" si="5">SUM(O15:O16)</f>
        <v>0.9974025974025974</v>
      </c>
    </row>
    <row r="18" spans="1:16" ht="63" x14ac:dyDescent="0.2">
      <c r="A18" s="352" t="s">
        <v>134</v>
      </c>
      <c r="B18" s="182"/>
      <c r="C18" s="182"/>
      <c r="D18" s="182"/>
      <c r="E18" s="182"/>
      <c r="F18" s="182"/>
      <c r="G18" s="182"/>
      <c r="H18" s="182"/>
      <c r="I18" s="182"/>
      <c r="J18" s="182"/>
      <c r="K18" s="182"/>
      <c r="L18" s="218"/>
      <c r="M18" s="218"/>
      <c r="N18" s="218"/>
      <c r="O18" s="218"/>
    </row>
    <row r="19" spans="1:16" ht="21" customHeight="1" x14ac:dyDescent="0.2">
      <c r="A19" s="216" t="s">
        <v>130</v>
      </c>
      <c r="B19" s="56">
        <v>15</v>
      </c>
      <c r="C19" s="65">
        <v>0.01</v>
      </c>
      <c r="D19" s="56">
        <v>11</v>
      </c>
      <c r="E19" s="65">
        <v>0.01</v>
      </c>
      <c r="F19" s="56">
        <v>7</v>
      </c>
      <c r="G19" s="65">
        <v>0.01</v>
      </c>
      <c r="H19" s="56">
        <v>4</v>
      </c>
      <c r="I19" s="66">
        <v>0.01</v>
      </c>
      <c r="J19" s="56">
        <v>8</v>
      </c>
      <c r="K19" s="66">
        <f t="shared" ref="K19:K20" si="6">J19/$J$5</f>
        <v>6.8317677198975234E-3</v>
      </c>
      <c r="L19" s="56">
        <v>5</v>
      </c>
      <c r="M19" s="66">
        <v>4.329004329004329E-3</v>
      </c>
      <c r="N19" s="56">
        <v>5</v>
      </c>
      <c r="O19" s="66">
        <f>N19/$L$5</f>
        <v>4.329004329004329E-3</v>
      </c>
    </row>
    <row r="20" spans="1:16" ht="21" customHeight="1" x14ac:dyDescent="0.2">
      <c r="A20" s="15" t="s">
        <v>131</v>
      </c>
      <c r="B20" s="69">
        <v>1182</v>
      </c>
      <c r="C20" s="20">
        <v>0.99</v>
      </c>
      <c r="D20" s="69">
        <v>1177</v>
      </c>
      <c r="E20" s="20">
        <v>0.99</v>
      </c>
      <c r="F20" s="69">
        <v>1143</v>
      </c>
      <c r="G20" s="20">
        <v>0.99</v>
      </c>
      <c r="H20" s="70">
        <v>1174</v>
      </c>
      <c r="I20" s="47">
        <v>0.99</v>
      </c>
      <c r="J20" s="70">
        <v>1163</v>
      </c>
      <c r="K20" s="47">
        <f t="shared" si="6"/>
        <v>0.99316823228010243</v>
      </c>
      <c r="L20" s="70">
        <v>1150</v>
      </c>
      <c r="M20" s="47">
        <v>0.99567099567099571</v>
      </c>
      <c r="N20" s="70">
        <v>1147</v>
      </c>
      <c r="O20" s="47">
        <f>N20/$L$5</f>
        <v>0.99307359307359311</v>
      </c>
    </row>
    <row r="21" spans="1:16" ht="21" customHeight="1" x14ac:dyDescent="0.2">
      <c r="A21" s="317" t="s">
        <v>124</v>
      </c>
      <c r="B21" s="55">
        <v>1197</v>
      </c>
      <c r="C21" s="353">
        <v>1</v>
      </c>
      <c r="D21" s="55">
        <v>1188</v>
      </c>
      <c r="E21" s="353">
        <v>1</v>
      </c>
      <c r="F21" s="62">
        <v>1150</v>
      </c>
      <c r="G21" s="345">
        <v>1</v>
      </c>
      <c r="H21" s="55">
        <v>1178</v>
      </c>
      <c r="I21" s="354">
        <v>1</v>
      </c>
      <c r="J21" s="55">
        <f t="shared" ref="J21:K21" si="7">SUM(J19:J20)</f>
        <v>1171</v>
      </c>
      <c r="K21" s="354">
        <f t="shared" si="7"/>
        <v>1</v>
      </c>
      <c r="L21" s="55">
        <v>1155</v>
      </c>
      <c r="M21" s="354">
        <v>1</v>
      </c>
      <c r="N21" s="55">
        <f t="shared" ref="N21" si="8">SUM(N19:N20)</f>
        <v>1152</v>
      </c>
      <c r="O21" s="354">
        <f t="shared" ref="O21" si="9">SUM(O19:O20)</f>
        <v>0.9974025974025974</v>
      </c>
      <c r="P21" s="295" t="s">
        <v>273</v>
      </c>
    </row>
    <row r="22" spans="1:16" ht="15" x14ac:dyDescent="0.2">
      <c r="A22" s="294" t="s">
        <v>272</v>
      </c>
    </row>
    <row r="23" spans="1:16" hidden="1" x14ac:dyDescent="0.2">
      <c r="A23" s="7"/>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0F4A-6FD9-46FE-B76A-08C647B2B58A}">
  <dimension ref="A1:N16"/>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2.75" zeroHeight="1" x14ac:dyDescent="0.2"/>
  <cols>
    <col min="1" max="1" width="37.5703125" style="1" customWidth="1"/>
    <col min="2" max="13" width="14.7109375" style="1" customWidth="1"/>
    <col min="14" max="14" width="8.85546875" style="1" customWidth="1"/>
    <col min="15" max="16384" width="8.85546875" style="1" hidden="1"/>
  </cols>
  <sheetData>
    <row r="1" spans="1:14" ht="15" x14ac:dyDescent="0.25">
      <c r="A1" s="323" t="s">
        <v>251</v>
      </c>
    </row>
    <row r="2" spans="1:14" ht="30" customHeight="1" x14ac:dyDescent="0.2">
      <c r="A2" s="201" t="s">
        <v>135</v>
      </c>
      <c r="B2" s="201"/>
      <c r="C2" s="201"/>
      <c r="D2" s="201"/>
      <c r="E2" s="201"/>
      <c r="F2" s="201"/>
      <c r="G2" s="201"/>
      <c r="H2" s="201"/>
      <c r="I2" s="201"/>
    </row>
    <row r="3" spans="1:14" ht="21" customHeight="1" x14ac:dyDescent="0.2">
      <c r="A3" s="332" t="s">
        <v>271</v>
      </c>
      <c r="B3" s="355" t="s">
        <v>241</v>
      </c>
      <c r="C3" s="173" t="s">
        <v>257</v>
      </c>
      <c r="D3" s="355" t="s">
        <v>242</v>
      </c>
      <c r="E3" s="173" t="s">
        <v>258</v>
      </c>
      <c r="F3" s="355" t="s">
        <v>243</v>
      </c>
      <c r="G3" s="173" t="s">
        <v>259</v>
      </c>
      <c r="H3" s="355" t="s">
        <v>244</v>
      </c>
      <c r="I3" s="173" t="s">
        <v>260</v>
      </c>
      <c r="J3" s="173" t="s">
        <v>245</v>
      </c>
      <c r="K3" s="174" t="s">
        <v>261</v>
      </c>
      <c r="L3" s="173" t="s">
        <v>246</v>
      </c>
      <c r="M3" s="173" t="s">
        <v>262</v>
      </c>
    </row>
    <row r="4" spans="1:14" ht="21" customHeight="1" x14ac:dyDescent="0.2">
      <c r="A4" s="326" t="s">
        <v>271</v>
      </c>
      <c r="B4" s="37" t="s">
        <v>84</v>
      </c>
      <c r="C4" s="38" t="s">
        <v>85</v>
      </c>
      <c r="D4" s="37" t="s">
        <v>84</v>
      </c>
      <c r="E4" s="38" t="s">
        <v>85</v>
      </c>
      <c r="F4" s="37" t="s">
        <v>84</v>
      </c>
      <c r="G4" s="38" t="s">
        <v>85</v>
      </c>
      <c r="H4" s="37" t="s">
        <v>84</v>
      </c>
      <c r="I4" s="38" t="s">
        <v>85</v>
      </c>
      <c r="J4" s="36" t="s">
        <v>84</v>
      </c>
      <c r="K4" s="31" t="s">
        <v>85</v>
      </c>
      <c r="L4" s="36" t="s">
        <v>84</v>
      </c>
      <c r="M4" s="38" t="s">
        <v>85</v>
      </c>
    </row>
    <row r="5" spans="1:14" ht="38.450000000000003" customHeight="1" x14ac:dyDescent="0.2">
      <c r="A5" s="327" t="s">
        <v>136</v>
      </c>
      <c r="B5" s="180">
        <v>1197</v>
      </c>
      <c r="C5" s="181"/>
      <c r="D5" s="180">
        <v>1188</v>
      </c>
      <c r="E5" s="181"/>
      <c r="F5" s="180">
        <v>1150</v>
      </c>
      <c r="G5" s="181"/>
      <c r="H5" s="180">
        <v>1179</v>
      </c>
      <c r="I5" s="181"/>
      <c r="J5" s="180">
        <v>1171</v>
      </c>
      <c r="K5" s="187"/>
      <c r="L5" s="180">
        <v>1152</v>
      </c>
      <c r="M5" s="181"/>
    </row>
    <row r="6" spans="1:14" ht="21" customHeight="1" x14ac:dyDescent="0.2">
      <c r="A6" s="182" t="s">
        <v>137</v>
      </c>
      <c r="B6" s="182"/>
      <c r="C6" s="182"/>
      <c r="D6" s="182"/>
      <c r="E6" s="182"/>
      <c r="F6" s="182"/>
      <c r="G6" s="182"/>
      <c r="H6" s="182"/>
      <c r="I6" s="182"/>
      <c r="J6" s="182"/>
      <c r="K6" s="183"/>
      <c r="L6" s="218"/>
      <c r="M6" s="218"/>
    </row>
    <row r="7" spans="1:14" ht="21" customHeight="1" x14ac:dyDescent="0.2">
      <c r="A7" s="398">
        <v>500000</v>
      </c>
      <c r="B7" s="80">
        <v>563</v>
      </c>
      <c r="C7" s="81">
        <v>0.47</v>
      </c>
      <c r="D7" s="80">
        <v>541</v>
      </c>
      <c r="E7" s="81">
        <v>0.46</v>
      </c>
      <c r="F7" s="80">
        <v>368</v>
      </c>
      <c r="G7" s="81">
        <v>0.32</v>
      </c>
      <c r="H7" s="80">
        <v>486</v>
      </c>
      <c r="I7" s="81">
        <v>0.41</v>
      </c>
      <c r="J7" s="71">
        <v>464</v>
      </c>
      <c r="K7" s="68">
        <f>J7/$J$5</f>
        <v>0.39624252775405638</v>
      </c>
      <c r="L7" s="71">
        <v>410</v>
      </c>
      <c r="M7" s="81">
        <f>L7/$L$5</f>
        <v>0.35590277777777779</v>
      </c>
    </row>
    <row r="8" spans="1:14" ht="21" customHeight="1" x14ac:dyDescent="0.2">
      <c r="A8" s="297" t="s">
        <v>138</v>
      </c>
      <c r="B8" s="75">
        <v>340</v>
      </c>
      <c r="C8" s="76">
        <v>0.28000000000000003</v>
      </c>
      <c r="D8" s="75">
        <v>364</v>
      </c>
      <c r="E8" s="76">
        <v>0.31</v>
      </c>
      <c r="F8" s="75">
        <v>492</v>
      </c>
      <c r="G8" s="76">
        <v>0.43</v>
      </c>
      <c r="H8" s="75">
        <v>385</v>
      </c>
      <c r="I8" s="76">
        <v>0.33</v>
      </c>
      <c r="J8" s="72">
        <v>377</v>
      </c>
      <c r="K8" s="58">
        <f t="shared" ref="K8:K9" si="0">J8/$J$5</f>
        <v>0.3219470538001708</v>
      </c>
      <c r="L8" s="72">
        <v>397</v>
      </c>
      <c r="M8" s="76">
        <f>L8/$L$5</f>
        <v>0.34461805555555558</v>
      </c>
    </row>
    <row r="9" spans="1:14" ht="21" customHeight="1" x14ac:dyDescent="0.2">
      <c r="A9" s="152" t="s">
        <v>139</v>
      </c>
      <c r="B9" s="80">
        <v>294</v>
      </c>
      <c r="C9" s="82">
        <v>0.25</v>
      </c>
      <c r="D9" s="80">
        <v>283</v>
      </c>
      <c r="E9" s="82">
        <v>0.24</v>
      </c>
      <c r="F9" s="71">
        <v>290</v>
      </c>
      <c r="G9" s="81">
        <v>0.25</v>
      </c>
      <c r="H9" s="80">
        <v>308</v>
      </c>
      <c r="I9" s="81">
        <v>0.26</v>
      </c>
      <c r="J9" s="71">
        <v>330</v>
      </c>
      <c r="K9" s="68">
        <f t="shared" si="0"/>
        <v>0.28181041844577287</v>
      </c>
      <c r="L9" s="71">
        <v>345</v>
      </c>
      <c r="M9" s="81">
        <f>L9/$L$5</f>
        <v>0.29947916666666669</v>
      </c>
    </row>
    <row r="10" spans="1:14" ht="21" customHeight="1" x14ac:dyDescent="0.2">
      <c r="A10" s="351" t="s">
        <v>124</v>
      </c>
      <c r="B10" s="73">
        <v>1197</v>
      </c>
      <c r="C10" s="77">
        <v>1</v>
      </c>
      <c r="D10" s="73">
        <v>1188</v>
      </c>
      <c r="E10" s="77">
        <v>1.01</v>
      </c>
      <c r="F10" s="78">
        <v>1150</v>
      </c>
      <c r="G10" s="77">
        <v>1</v>
      </c>
      <c r="H10" s="78">
        <v>1179</v>
      </c>
      <c r="I10" s="77">
        <v>1</v>
      </c>
      <c r="J10" s="73">
        <f>SUM(J7:J9)</f>
        <v>1171</v>
      </c>
      <c r="K10" s="60">
        <f>J10/$J$5</f>
        <v>1</v>
      </c>
      <c r="L10" s="73">
        <f>SUM(L7:L9)</f>
        <v>1152</v>
      </c>
      <c r="M10" s="77">
        <f>L10/$L$5</f>
        <v>1</v>
      </c>
    </row>
    <row r="11" spans="1:14" ht="21" customHeight="1" x14ac:dyDescent="0.2">
      <c r="A11" s="182" t="s">
        <v>140</v>
      </c>
      <c r="B11" s="182"/>
      <c r="C11" s="182"/>
      <c r="D11" s="182"/>
      <c r="E11" s="182"/>
      <c r="F11" s="182"/>
      <c r="G11" s="182"/>
      <c r="H11" s="182"/>
      <c r="I11" s="182"/>
      <c r="J11" s="182"/>
      <c r="K11" s="183"/>
      <c r="L11" s="218"/>
      <c r="M11" s="218"/>
    </row>
    <row r="12" spans="1:14" ht="21" customHeight="1" x14ac:dyDescent="0.2">
      <c r="A12" s="152" t="s">
        <v>138</v>
      </c>
      <c r="B12" s="80">
        <v>653</v>
      </c>
      <c r="C12" s="81">
        <v>0.55000000000000004</v>
      </c>
      <c r="D12" s="80">
        <v>636</v>
      </c>
      <c r="E12" s="81">
        <v>0.54</v>
      </c>
      <c r="F12" s="80">
        <v>574</v>
      </c>
      <c r="G12" s="81">
        <v>0.5</v>
      </c>
      <c r="H12" s="80">
        <v>600</v>
      </c>
      <c r="I12" s="81">
        <v>0.51</v>
      </c>
      <c r="J12" s="71">
        <v>563</v>
      </c>
      <c r="K12" s="68">
        <f t="shared" ref="K12:K14" si="1">J12/$J$5</f>
        <v>0.48078565328778822</v>
      </c>
      <c r="L12" s="71">
        <v>527</v>
      </c>
      <c r="M12" s="81">
        <f>L12/$L$5</f>
        <v>0.45746527777777779</v>
      </c>
    </row>
    <row r="13" spans="1:14" ht="21" customHeight="1" x14ac:dyDescent="0.2">
      <c r="A13" s="297" t="s">
        <v>141</v>
      </c>
      <c r="B13" s="75">
        <v>284</v>
      </c>
      <c r="C13" s="76">
        <v>0.24</v>
      </c>
      <c r="D13" s="75">
        <v>294</v>
      </c>
      <c r="E13" s="76">
        <v>0.25</v>
      </c>
      <c r="F13" s="75">
        <v>302</v>
      </c>
      <c r="G13" s="79">
        <v>0.26</v>
      </c>
      <c r="H13" s="72">
        <v>297</v>
      </c>
      <c r="I13" s="76">
        <v>0.25</v>
      </c>
      <c r="J13" s="72">
        <v>316</v>
      </c>
      <c r="K13" s="58">
        <f t="shared" si="1"/>
        <v>0.2698548249359522</v>
      </c>
      <c r="L13" s="72">
        <v>359</v>
      </c>
      <c r="M13" s="76">
        <f>L13/$L$5</f>
        <v>0.31163194444444442</v>
      </c>
    </row>
    <row r="14" spans="1:14" ht="21" customHeight="1" x14ac:dyDescent="0.2">
      <c r="A14" s="152" t="s">
        <v>139</v>
      </c>
      <c r="B14" s="83">
        <v>240</v>
      </c>
      <c r="C14" s="81">
        <v>0.22</v>
      </c>
      <c r="D14" s="83">
        <v>258</v>
      </c>
      <c r="E14" s="81">
        <v>0.22</v>
      </c>
      <c r="F14" s="80">
        <v>274</v>
      </c>
      <c r="G14" s="81">
        <v>0.24</v>
      </c>
      <c r="H14" s="80">
        <v>282</v>
      </c>
      <c r="I14" s="81">
        <v>0.24</v>
      </c>
      <c r="J14" s="71">
        <v>292</v>
      </c>
      <c r="K14" s="68">
        <f t="shared" si="1"/>
        <v>0.24935952177625961</v>
      </c>
      <c r="L14" s="71">
        <v>266</v>
      </c>
      <c r="M14" s="81">
        <f>L14/$L$5</f>
        <v>0.23090277777777779</v>
      </c>
    </row>
    <row r="15" spans="1:14" ht="21" customHeight="1" x14ac:dyDescent="0.2">
      <c r="A15" s="351" t="s">
        <v>124</v>
      </c>
      <c r="B15" s="78">
        <v>1197</v>
      </c>
      <c r="C15" s="77">
        <v>1</v>
      </c>
      <c r="D15" s="78">
        <v>1188</v>
      </c>
      <c r="E15" s="77">
        <v>1.01</v>
      </c>
      <c r="F15" s="78">
        <v>1150</v>
      </c>
      <c r="G15" s="117">
        <v>1</v>
      </c>
      <c r="H15" s="73">
        <v>1179</v>
      </c>
      <c r="I15" s="77">
        <v>1</v>
      </c>
      <c r="J15" s="73">
        <f>SUM(J12:J14)</f>
        <v>1171</v>
      </c>
      <c r="K15" s="60">
        <f>J15/$J$5</f>
        <v>1</v>
      </c>
      <c r="L15" s="73">
        <f>SUM(L12:L14)</f>
        <v>1152</v>
      </c>
      <c r="M15" s="77">
        <f>L15/$L$5</f>
        <v>1</v>
      </c>
      <c r="N15" s="295" t="s">
        <v>273</v>
      </c>
    </row>
    <row r="16" spans="1:14" ht="15" x14ac:dyDescent="0.2">
      <c r="A16" s="294" t="s">
        <v>272</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0F81-A691-4220-B4FA-6237B492774C}">
  <dimension ref="A1:N16"/>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37.140625" customWidth="1"/>
    <col min="2" max="13" width="18.5703125" customWidth="1"/>
    <col min="14" max="14" width="9.140625" customWidth="1"/>
    <col min="15" max="16384" width="9.140625" hidden="1"/>
  </cols>
  <sheetData>
    <row r="1" spans="1:14" x14ac:dyDescent="0.25">
      <c r="A1" s="323" t="s">
        <v>252</v>
      </c>
    </row>
    <row r="2" spans="1:14" ht="30" customHeight="1" x14ac:dyDescent="0.25">
      <c r="A2" s="201" t="s">
        <v>142</v>
      </c>
      <c r="B2" s="201"/>
      <c r="C2" s="201"/>
      <c r="D2" s="201"/>
      <c r="E2" s="201"/>
      <c r="F2" s="201"/>
      <c r="G2" s="201"/>
      <c r="H2" s="201"/>
      <c r="I2" s="201"/>
    </row>
    <row r="3" spans="1:14" ht="21" customHeight="1" x14ac:dyDescent="0.25">
      <c r="A3" s="332" t="s">
        <v>271</v>
      </c>
      <c r="B3" s="355" t="s">
        <v>241</v>
      </c>
      <c r="C3" s="173" t="s">
        <v>257</v>
      </c>
      <c r="D3" s="355" t="s">
        <v>242</v>
      </c>
      <c r="E3" s="173" t="s">
        <v>258</v>
      </c>
      <c r="F3" s="355" t="s">
        <v>243</v>
      </c>
      <c r="G3" s="173" t="s">
        <v>259</v>
      </c>
      <c r="H3" s="355" t="s">
        <v>244</v>
      </c>
      <c r="I3" s="173" t="s">
        <v>260</v>
      </c>
      <c r="J3" s="355" t="s">
        <v>245</v>
      </c>
      <c r="K3" s="173" t="s">
        <v>261</v>
      </c>
      <c r="L3" s="173" t="s">
        <v>246</v>
      </c>
      <c r="M3" s="173" t="s">
        <v>262</v>
      </c>
    </row>
    <row r="4" spans="1:14" ht="21" customHeight="1" x14ac:dyDescent="0.25">
      <c r="A4" s="326" t="s">
        <v>271</v>
      </c>
      <c r="B4" s="37" t="s">
        <v>84</v>
      </c>
      <c r="C4" s="38" t="s">
        <v>85</v>
      </c>
      <c r="D4" s="37" t="s">
        <v>84</v>
      </c>
      <c r="E4" s="38" t="s">
        <v>85</v>
      </c>
      <c r="F4" s="37" t="s">
        <v>84</v>
      </c>
      <c r="G4" s="38" t="s">
        <v>85</v>
      </c>
      <c r="H4" s="37" t="s">
        <v>84</v>
      </c>
      <c r="I4" s="38" t="s">
        <v>85</v>
      </c>
      <c r="J4" s="36" t="s">
        <v>84</v>
      </c>
      <c r="K4" s="38" t="s">
        <v>85</v>
      </c>
      <c r="L4" s="36" t="s">
        <v>84</v>
      </c>
      <c r="M4" s="31" t="s">
        <v>85</v>
      </c>
    </row>
    <row r="5" spans="1:14" ht="37.9" customHeight="1" x14ac:dyDescent="0.25">
      <c r="A5" s="327" t="s">
        <v>86</v>
      </c>
      <c r="B5" s="180">
        <v>1197</v>
      </c>
      <c r="C5" s="181"/>
      <c r="D5" s="180">
        <v>1188</v>
      </c>
      <c r="E5" s="181"/>
      <c r="F5" s="180">
        <v>1150</v>
      </c>
      <c r="G5" s="181"/>
      <c r="H5" s="180">
        <v>1179</v>
      </c>
      <c r="I5" s="181"/>
      <c r="J5" s="180">
        <v>1171</v>
      </c>
      <c r="K5" s="181"/>
      <c r="L5" s="284">
        <v>1152</v>
      </c>
      <c r="M5" s="187"/>
    </row>
    <row r="6" spans="1:14" ht="63" customHeight="1" x14ac:dyDescent="0.25">
      <c r="A6" s="356" t="s">
        <v>143</v>
      </c>
      <c r="B6" s="86">
        <v>118</v>
      </c>
      <c r="C6" s="85">
        <v>0.1</v>
      </c>
      <c r="D6" s="86">
        <v>114</v>
      </c>
      <c r="E6" s="85">
        <v>0.1</v>
      </c>
      <c r="F6" s="87">
        <v>113</v>
      </c>
      <c r="G6" s="85">
        <v>0.1</v>
      </c>
      <c r="H6" s="87">
        <v>130</v>
      </c>
      <c r="I6" s="85">
        <v>0.11</v>
      </c>
      <c r="J6" s="87">
        <v>132</v>
      </c>
      <c r="K6" s="85">
        <f>J6/$J$5</f>
        <v>0.11272416737830913</v>
      </c>
      <c r="L6" s="84">
        <v>126</v>
      </c>
      <c r="M6" s="88">
        <f>L6/$L$5</f>
        <v>0.109375</v>
      </c>
    </row>
    <row r="7" spans="1:14" ht="63" customHeight="1" x14ac:dyDescent="0.25">
      <c r="A7" s="328" t="s">
        <v>144</v>
      </c>
      <c r="B7" s="56">
        <v>23</v>
      </c>
      <c r="C7" s="76">
        <v>0.2</v>
      </c>
      <c r="D7" s="56">
        <v>14</v>
      </c>
      <c r="E7" s="184">
        <v>0.1</v>
      </c>
      <c r="F7" s="185">
        <v>13</v>
      </c>
      <c r="G7" s="184">
        <v>0.1</v>
      </c>
      <c r="H7" s="185">
        <v>30</v>
      </c>
      <c r="I7" s="184">
        <v>0.18</v>
      </c>
      <c r="J7" s="185">
        <v>18</v>
      </c>
      <c r="K7" s="184">
        <v>0.14000000000000001</v>
      </c>
      <c r="L7" s="285">
        <v>11</v>
      </c>
      <c r="M7" s="186">
        <f>L7/L6</f>
        <v>8.7301587301587297E-2</v>
      </c>
    </row>
    <row r="8" spans="1:14" ht="132" customHeight="1" x14ac:dyDescent="0.25">
      <c r="A8" s="356" t="s">
        <v>145</v>
      </c>
      <c r="B8" s="84">
        <v>14</v>
      </c>
      <c r="C8" s="85">
        <v>0.61</v>
      </c>
      <c r="D8" s="84">
        <v>11</v>
      </c>
      <c r="E8" s="85">
        <v>0.79</v>
      </c>
      <c r="F8" s="87">
        <v>11</v>
      </c>
      <c r="G8" s="85">
        <v>0.85</v>
      </c>
      <c r="H8" s="87">
        <v>74</v>
      </c>
      <c r="I8" s="85">
        <v>0.56999999999999995</v>
      </c>
      <c r="J8" s="87">
        <v>11</v>
      </c>
      <c r="K8" s="85">
        <v>0.61</v>
      </c>
      <c r="L8" s="84">
        <v>7</v>
      </c>
      <c r="M8" s="88">
        <f>L8/L7</f>
        <v>0.63636363636363635</v>
      </c>
    </row>
    <row r="9" spans="1:14" ht="96" customHeight="1" x14ac:dyDescent="0.25">
      <c r="A9" s="328" t="s">
        <v>146</v>
      </c>
      <c r="B9" s="56">
        <v>115</v>
      </c>
      <c r="C9" s="76">
        <v>0.97</v>
      </c>
      <c r="D9" s="56">
        <v>111</v>
      </c>
      <c r="E9" s="76">
        <v>0.97</v>
      </c>
      <c r="F9" s="56">
        <v>110</v>
      </c>
      <c r="G9" s="79">
        <v>0.97</v>
      </c>
      <c r="H9" s="56">
        <v>127</v>
      </c>
      <c r="I9" s="79">
        <v>0.98</v>
      </c>
      <c r="J9" s="56">
        <v>126</v>
      </c>
      <c r="K9" s="76">
        <v>0.95</v>
      </c>
      <c r="L9" s="52">
        <v>125</v>
      </c>
      <c r="M9" s="58">
        <f>L9/L6</f>
        <v>0.99206349206349209</v>
      </c>
      <c r="N9" s="295" t="s">
        <v>273</v>
      </c>
    </row>
    <row r="10" spans="1:14" x14ac:dyDescent="0.25">
      <c r="A10" s="294" t="s">
        <v>272</v>
      </c>
    </row>
    <row r="15" spans="1:14" hidden="1" x14ac:dyDescent="0.25">
      <c r="H15" s="8"/>
      <c r="I15" s="8"/>
    </row>
    <row r="16" spans="1:14" hidden="1" x14ac:dyDescent="0.25">
      <c r="J16" s="8"/>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A792-E949-4775-A6FA-3E2D1B9B8C3F}">
  <dimension ref="A1:N58"/>
  <sheetViews>
    <sheetView zoomScale="75" zoomScaleNormal="75" workbookViewId="0">
      <pane xSplit="1" ySplit="5" topLeftCell="B6" activePane="bottomRight" state="frozen"/>
      <selection pane="topRight" activeCell="C1" sqref="C1"/>
      <selection pane="bottomLeft" activeCell="A5" sqref="A5"/>
      <selection pane="bottomRight"/>
    </sheetView>
  </sheetViews>
  <sheetFormatPr defaultColWidth="0" defaultRowHeight="15" zeroHeight="1" x14ac:dyDescent="0.25"/>
  <cols>
    <col min="1" max="1" width="37.42578125" style="9" customWidth="1"/>
    <col min="2" max="9" width="18.5703125" style="9" customWidth="1"/>
    <col min="10" max="10" width="19.7109375" style="9" customWidth="1"/>
    <col min="11" max="13" width="18.5703125" style="9" customWidth="1"/>
    <col min="14" max="14" width="8.85546875" style="9" customWidth="1"/>
    <col min="15" max="16384" width="8.85546875" style="9" hidden="1"/>
  </cols>
  <sheetData>
    <row r="1" spans="1:14" x14ac:dyDescent="0.25">
      <c r="A1" s="323" t="s">
        <v>253</v>
      </c>
    </row>
    <row r="2" spans="1:14" ht="30" customHeight="1" x14ac:dyDescent="0.25">
      <c r="A2" s="201" t="s">
        <v>147</v>
      </c>
      <c r="B2" s="201"/>
      <c r="C2" s="201"/>
      <c r="D2" s="201"/>
      <c r="E2" s="201"/>
      <c r="F2" s="201"/>
      <c r="G2" s="201"/>
      <c r="H2" s="201"/>
      <c r="I2" s="201"/>
    </row>
    <row r="3" spans="1:14" ht="21" customHeight="1" x14ac:dyDescent="0.25">
      <c r="A3" s="332" t="s">
        <v>271</v>
      </c>
      <c r="B3" s="355" t="s">
        <v>241</v>
      </c>
      <c r="C3" s="173" t="s">
        <v>257</v>
      </c>
      <c r="D3" s="355" t="s">
        <v>242</v>
      </c>
      <c r="E3" s="173" t="s">
        <v>258</v>
      </c>
      <c r="F3" s="355" t="s">
        <v>243</v>
      </c>
      <c r="G3" s="173" t="s">
        <v>259</v>
      </c>
      <c r="H3" s="355" t="s">
        <v>244</v>
      </c>
      <c r="I3" s="173" t="s">
        <v>260</v>
      </c>
      <c r="J3" s="355" t="s">
        <v>245</v>
      </c>
      <c r="K3" s="173" t="s">
        <v>261</v>
      </c>
      <c r="L3" s="173" t="s">
        <v>246</v>
      </c>
      <c r="M3" s="173" t="s">
        <v>262</v>
      </c>
    </row>
    <row r="4" spans="1:14" ht="21" customHeight="1" x14ac:dyDescent="0.25">
      <c r="A4" s="326" t="s">
        <v>271</v>
      </c>
      <c r="B4" s="37" t="s">
        <v>84</v>
      </c>
      <c r="C4" s="38" t="s">
        <v>85</v>
      </c>
      <c r="D4" s="37" t="s">
        <v>84</v>
      </c>
      <c r="E4" s="38" t="s">
        <v>85</v>
      </c>
      <c r="F4" s="37" t="s">
        <v>84</v>
      </c>
      <c r="G4" s="38" t="s">
        <v>85</v>
      </c>
      <c r="H4" s="37" t="s">
        <v>84</v>
      </c>
      <c r="I4" s="38" t="s">
        <v>85</v>
      </c>
      <c r="J4" s="36" t="s">
        <v>84</v>
      </c>
      <c r="K4" s="38" t="s">
        <v>85</v>
      </c>
      <c r="L4" s="36" t="s">
        <v>84</v>
      </c>
      <c r="M4" s="38" t="s">
        <v>85</v>
      </c>
    </row>
    <row r="5" spans="1:14" ht="33" customHeight="1" x14ac:dyDescent="0.25">
      <c r="A5" s="327" t="s">
        <v>86</v>
      </c>
      <c r="B5" s="180">
        <v>1197</v>
      </c>
      <c r="C5" s="181"/>
      <c r="D5" s="180">
        <v>1188</v>
      </c>
      <c r="E5" s="181"/>
      <c r="F5" s="180">
        <v>1150</v>
      </c>
      <c r="G5" s="181"/>
      <c r="H5" s="180">
        <v>1179</v>
      </c>
      <c r="I5" s="181"/>
      <c r="J5" s="180">
        <v>1171</v>
      </c>
      <c r="K5" s="181"/>
      <c r="L5" s="284">
        <v>1152</v>
      </c>
      <c r="M5" s="181"/>
    </row>
    <row r="6" spans="1:14" ht="42" customHeight="1" x14ac:dyDescent="0.25">
      <c r="A6" s="129" t="s">
        <v>148</v>
      </c>
      <c r="B6" s="67">
        <v>346</v>
      </c>
      <c r="C6" s="81">
        <v>0.28999999999999998</v>
      </c>
      <c r="D6" s="67">
        <v>342</v>
      </c>
      <c r="E6" s="81">
        <v>0.28999999999999998</v>
      </c>
      <c r="F6" s="67">
        <v>334</v>
      </c>
      <c r="G6" s="81">
        <v>0.28999999999999998</v>
      </c>
      <c r="H6" s="67">
        <v>336</v>
      </c>
      <c r="I6" s="81">
        <v>0.28000000000000003</v>
      </c>
      <c r="J6" s="67">
        <v>466</v>
      </c>
      <c r="K6" s="81">
        <f>J6/$J$5</f>
        <v>0.39795046968403075</v>
      </c>
      <c r="L6" s="286">
        <v>488</v>
      </c>
      <c r="M6" s="357">
        <f>L6/$L$5</f>
        <v>0.4236111111111111</v>
      </c>
    </row>
    <row r="7" spans="1:14" ht="63" customHeight="1" x14ac:dyDescent="0.25">
      <c r="A7" s="328" t="s">
        <v>149</v>
      </c>
      <c r="B7" s="56">
        <v>97</v>
      </c>
      <c r="C7" s="76">
        <v>0.08</v>
      </c>
      <c r="D7" s="56">
        <v>107</v>
      </c>
      <c r="E7" s="76">
        <v>0.09</v>
      </c>
      <c r="F7" s="56">
        <v>101</v>
      </c>
      <c r="G7" s="76">
        <v>0.09</v>
      </c>
      <c r="H7" s="56">
        <v>172</v>
      </c>
      <c r="I7" s="76">
        <f>H7/H5</f>
        <v>0.1458863443596268</v>
      </c>
      <c r="J7" s="56">
        <v>160</v>
      </c>
      <c r="K7" s="76">
        <f t="shared" ref="K7:K12" si="0">J7/$J$5</f>
        <v>0.13663535439795046</v>
      </c>
      <c r="L7" s="52">
        <v>158</v>
      </c>
      <c r="M7" s="76">
        <f t="shared" ref="M7:M12" si="1">L7/$L$5</f>
        <v>0.13715277777777779</v>
      </c>
    </row>
    <row r="8" spans="1:14" ht="75" customHeight="1" x14ac:dyDescent="0.25">
      <c r="A8" s="129" t="s">
        <v>150</v>
      </c>
      <c r="B8" s="92">
        <v>44</v>
      </c>
      <c r="C8" s="82">
        <v>0.04</v>
      </c>
      <c r="D8" s="92">
        <v>38</v>
      </c>
      <c r="E8" s="82">
        <v>0.03</v>
      </c>
      <c r="F8" s="92">
        <v>38</v>
      </c>
      <c r="G8" s="45">
        <v>0.03</v>
      </c>
      <c r="H8" s="92">
        <v>35</v>
      </c>
      <c r="I8" s="45">
        <v>0.03</v>
      </c>
      <c r="J8" s="92">
        <v>28</v>
      </c>
      <c r="K8" s="45">
        <f t="shared" si="0"/>
        <v>2.3911187019641331E-2</v>
      </c>
      <c r="L8" s="156">
        <v>29</v>
      </c>
      <c r="M8" s="45">
        <f t="shared" si="1"/>
        <v>2.5173611111111112E-2</v>
      </c>
    </row>
    <row r="9" spans="1:14" ht="110.1" customHeight="1" x14ac:dyDescent="0.25">
      <c r="A9" s="328" t="s">
        <v>151</v>
      </c>
      <c r="B9" s="56">
        <v>64</v>
      </c>
      <c r="C9" s="76">
        <v>0.05</v>
      </c>
      <c r="D9" s="56">
        <v>58</v>
      </c>
      <c r="E9" s="76">
        <v>0.05</v>
      </c>
      <c r="F9" s="56">
        <v>61</v>
      </c>
      <c r="G9" s="76">
        <v>0.05</v>
      </c>
      <c r="H9" s="56">
        <v>62</v>
      </c>
      <c r="I9" s="76">
        <v>0.05</v>
      </c>
      <c r="J9" s="56">
        <v>57</v>
      </c>
      <c r="K9" s="76">
        <f t="shared" si="0"/>
        <v>4.8676345004269858E-2</v>
      </c>
      <c r="L9" s="52">
        <v>60</v>
      </c>
      <c r="M9" s="76">
        <f t="shared" si="1"/>
        <v>5.2083333333333336E-2</v>
      </c>
    </row>
    <row r="10" spans="1:14" ht="104.45" customHeight="1" x14ac:dyDescent="0.25">
      <c r="A10" s="129" t="s">
        <v>152</v>
      </c>
      <c r="B10" s="67">
        <v>50</v>
      </c>
      <c r="C10" s="81">
        <v>0.04</v>
      </c>
      <c r="D10" s="67">
        <v>49</v>
      </c>
      <c r="E10" s="81">
        <v>0.04</v>
      </c>
      <c r="F10" s="67">
        <v>51</v>
      </c>
      <c r="G10" s="81">
        <v>0.04</v>
      </c>
      <c r="H10" s="67">
        <v>62</v>
      </c>
      <c r="I10" s="81">
        <v>0.05</v>
      </c>
      <c r="J10" s="67">
        <v>73</v>
      </c>
      <c r="K10" s="81">
        <f t="shared" si="0"/>
        <v>6.2339880444064903E-2</v>
      </c>
      <c r="L10" s="44">
        <v>79</v>
      </c>
      <c r="M10" s="81">
        <f t="shared" si="1"/>
        <v>6.8576388888888895E-2</v>
      </c>
    </row>
    <row r="11" spans="1:14" ht="108.75" customHeight="1" x14ac:dyDescent="0.25">
      <c r="A11" s="328" t="s">
        <v>153</v>
      </c>
      <c r="B11" s="52">
        <v>270</v>
      </c>
      <c r="C11" s="76">
        <v>0.23</v>
      </c>
      <c r="D11" s="52">
        <v>246</v>
      </c>
      <c r="E11" s="76">
        <v>0.21</v>
      </c>
      <c r="F11" s="56">
        <v>237</v>
      </c>
      <c r="G11" s="76">
        <v>0.2</v>
      </c>
      <c r="H11" s="56">
        <v>237</v>
      </c>
      <c r="I11" s="76">
        <v>0.2</v>
      </c>
      <c r="J11" s="56">
        <v>225</v>
      </c>
      <c r="K11" s="76">
        <f t="shared" si="0"/>
        <v>0.19214346712211786</v>
      </c>
      <c r="L11" s="52">
        <v>211</v>
      </c>
      <c r="M11" s="76">
        <f t="shared" si="1"/>
        <v>0.18315972222222221</v>
      </c>
    </row>
    <row r="12" spans="1:14" ht="59.25" customHeight="1" x14ac:dyDescent="0.25">
      <c r="A12" s="129" t="s">
        <v>154</v>
      </c>
      <c r="B12" s="67">
        <v>403</v>
      </c>
      <c r="C12" s="82">
        <v>0.34</v>
      </c>
      <c r="D12" s="67">
        <v>293</v>
      </c>
      <c r="E12" s="82">
        <v>0.25</v>
      </c>
      <c r="F12" s="92">
        <v>254</v>
      </c>
      <c r="G12" s="82">
        <v>0.21</v>
      </c>
      <c r="H12" s="92">
        <v>276</v>
      </c>
      <c r="I12" s="82">
        <v>0.23</v>
      </c>
      <c r="J12" s="92">
        <v>267</v>
      </c>
      <c r="K12" s="81">
        <f t="shared" si="0"/>
        <v>0.22801024765157984</v>
      </c>
      <c r="L12" s="156">
        <v>288</v>
      </c>
      <c r="M12" s="81">
        <f t="shared" si="1"/>
        <v>0.25</v>
      </c>
      <c r="N12" s="295" t="s">
        <v>273</v>
      </c>
    </row>
    <row r="13" spans="1:14" ht="21" customHeight="1" x14ac:dyDescent="0.25">
      <c r="A13" s="129"/>
      <c r="B13" s="44"/>
      <c r="C13" s="45"/>
      <c r="D13" s="44"/>
      <c r="E13" s="45"/>
      <c r="F13" s="44"/>
      <c r="G13" s="45"/>
      <c r="H13" s="44"/>
      <c r="I13" s="45"/>
    </row>
    <row r="14" spans="1:14" ht="21" customHeight="1" x14ac:dyDescent="0.25">
      <c r="A14" s="129"/>
      <c r="B14" s="44"/>
      <c r="C14" s="45"/>
      <c r="D14" s="44"/>
      <c r="E14" s="45"/>
      <c r="F14" s="44"/>
      <c r="G14" s="45"/>
      <c r="H14" s="44"/>
      <c r="I14" s="45"/>
    </row>
    <row r="15" spans="1:14" ht="30" customHeight="1" x14ac:dyDescent="0.25">
      <c r="A15" s="201" t="s">
        <v>155</v>
      </c>
      <c r="B15" s="201"/>
      <c r="C15" s="201"/>
      <c r="D15" s="201"/>
      <c r="E15" s="201"/>
      <c r="F15" s="201"/>
      <c r="G15" s="201"/>
      <c r="H15" s="201"/>
      <c r="I15" s="201"/>
    </row>
    <row r="16" spans="1:14" ht="21" customHeight="1" x14ac:dyDescent="0.25">
      <c r="A16" s="332" t="s">
        <v>271</v>
      </c>
      <c r="B16" s="355" t="s">
        <v>241</v>
      </c>
      <c r="C16" s="173" t="s">
        <v>257</v>
      </c>
      <c r="D16" s="355" t="s">
        <v>242</v>
      </c>
      <c r="E16" s="173" t="s">
        <v>258</v>
      </c>
      <c r="F16" s="355" t="s">
        <v>243</v>
      </c>
      <c r="G16" s="173" t="s">
        <v>259</v>
      </c>
      <c r="H16" s="355" t="s">
        <v>244</v>
      </c>
      <c r="I16" s="173" t="s">
        <v>260</v>
      </c>
      <c r="J16" s="355" t="s">
        <v>245</v>
      </c>
      <c r="K16" s="173" t="s">
        <v>261</v>
      </c>
      <c r="L16" s="173" t="s">
        <v>246</v>
      </c>
      <c r="M16" s="173" t="s">
        <v>262</v>
      </c>
    </row>
    <row r="17" spans="1:14" ht="21" customHeight="1" x14ac:dyDescent="0.25">
      <c r="A17" s="326" t="s">
        <v>271</v>
      </c>
      <c r="B17" s="37" t="s">
        <v>84</v>
      </c>
      <c r="C17" s="38" t="s">
        <v>85</v>
      </c>
      <c r="D17" s="37" t="s">
        <v>84</v>
      </c>
      <c r="E17" s="38" t="s">
        <v>85</v>
      </c>
      <c r="F17" s="37" t="s">
        <v>84</v>
      </c>
      <c r="G17" s="38" t="s">
        <v>85</v>
      </c>
      <c r="H17" s="37" t="s">
        <v>84</v>
      </c>
      <c r="I17" s="38" t="s">
        <v>85</v>
      </c>
      <c r="J17" s="36" t="s">
        <v>84</v>
      </c>
      <c r="K17" s="38" t="s">
        <v>85</v>
      </c>
      <c r="L17" s="36" t="s">
        <v>84</v>
      </c>
      <c r="M17" s="38" t="s">
        <v>85</v>
      </c>
    </row>
    <row r="18" spans="1:14" ht="31.5" x14ac:dyDescent="0.25">
      <c r="A18" s="327" t="s">
        <v>156</v>
      </c>
      <c r="B18" s="188">
        <v>134</v>
      </c>
      <c r="C18" s="181"/>
      <c r="D18" s="188">
        <v>118</v>
      </c>
      <c r="E18" s="181"/>
      <c r="F18" s="188">
        <v>100</v>
      </c>
      <c r="G18" s="189"/>
      <c r="H18" s="188">
        <v>81</v>
      </c>
      <c r="I18" s="189"/>
      <c r="J18" s="188">
        <v>46</v>
      </c>
      <c r="K18" s="181"/>
      <c r="L18" s="284">
        <v>41</v>
      </c>
      <c r="M18" s="358"/>
    </row>
    <row r="19" spans="1:14" ht="21" customHeight="1" x14ac:dyDescent="0.25">
      <c r="A19" s="182" t="s">
        <v>157</v>
      </c>
      <c r="B19" s="182"/>
      <c r="C19" s="182"/>
      <c r="D19" s="182"/>
      <c r="E19" s="182"/>
      <c r="F19" s="182"/>
      <c r="G19" s="182"/>
      <c r="H19" s="182"/>
      <c r="I19" s="182"/>
      <c r="J19" s="182"/>
      <c r="K19" s="182"/>
      <c r="L19" s="287"/>
      <c r="M19" s="287"/>
    </row>
    <row r="20" spans="1:14" ht="21" customHeight="1" x14ac:dyDescent="0.25">
      <c r="A20" s="129" t="s">
        <v>158</v>
      </c>
      <c r="B20" s="67">
        <v>58</v>
      </c>
      <c r="C20" s="81">
        <v>0.43</v>
      </c>
      <c r="D20" s="67">
        <v>52</v>
      </c>
      <c r="E20" s="81">
        <v>0.44</v>
      </c>
      <c r="F20" s="67">
        <v>48</v>
      </c>
      <c r="G20" s="81">
        <v>0.48</v>
      </c>
      <c r="H20" s="67">
        <v>33</v>
      </c>
      <c r="I20" s="81">
        <v>0.41</v>
      </c>
      <c r="J20" s="67">
        <v>28</v>
      </c>
      <c r="K20" s="81">
        <f>J20/$J$18</f>
        <v>0.60869565217391308</v>
      </c>
      <c r="L20" s="44">
        <v>27</v>
      </c>
      <c r="M20" s="81">
        <f t="shared" ref="M20:M27" si="2">L20/$L$18</f>
        <v>0.65853658536585369</v>
      </c>
    </row>
    <row r="21" spans="1:14" ht="21" customHeight="1" x14ac:dyDescent="0.25">
      <c r="A21" s="328" t="s">
        <v>121</v>
      </c>
      <c r="B21" s="56">
        <v>44</v>
      </c>
      <c r="C21" s="76">
        <v>0.33</v>
      </c>
      <c r="D21" s="56">
        <v>44</v>
      </c>
      <c r="E21" s="76">
        <v>0.38</v>
      </c>
      <c r="F21" s="56">
        <v>36</v>
      </c>
      <c r="G21" s="76">
        <v>0.36</v>
      </c>
      <c r="H21" s="56">
        <v>35</v>
      </c>
      <c r="I21" s="76">
        <v>0.43</v>
      </c>
      <c r="J21" s="56">
        <v>7</v>
      </c>
      <c r="K21" s="76">
        <f t="shared" ref="K21:K27" si="3">J21/$J$18</f>
        <v>0.15217391304347827</v>
      </c>
      <c r="L21" s="52">
        <v>6</v>
      </c>
      <c r="M21" s="76">
        <f t="shared" si="2"/>
        <v>0.14634146341463414</v>
      </c>
    </row>
    <row r="22" spans="1:14" ht="21" customHeight="1" x14ac:dyDescent="0.25">
      <c r="A22" s="129" t="s">
        <v>159</v>
      </c>
      <c r="B22" s="67">
        <v>13</v>
      </c>
      <c r="C22" s="81">
        <v>0.1</v>
      </c>
      <c r="D22" s="67">
        <v>9</v>
      </c>
      <c r="E22" s="81">
        <v>0.08</v>
      </c>
      <c r="F22" s="67">
        <v>9</v>
      </c>
      <c r="G22" s="81">
        <v>0.09</v>
      </c>
      <c r="H22" s="67">
        <v>8</v>
      </c>
      <c r="I22" s="81">
        <v>0.1</v>
      </c>
      <c r="J22" s="67">
        <v>4</v>
      </c>
      <c r="K22" s="81">
        <f t="shared" si="3"/>
        <v>8.6956521739130432E-2</v>
      </c>
      <c r="L22" s="44">
        <v>5</v>
      </c>
      <c r="M22" s="81">
        <f t="shared" si="2"/>
        <v>0.12195121951219512</v>
      </c>
    </row>
    <row r="23" spans="1:14" ht="21" customHeight="1" x14ac:dyDescent="0.25">
      <c r="A23" s="328" t="s">
        <v>160</v>
      </c>
      <c r="B23" s="61">
        <v>5</v>
      </c>
      <c r="C23" s="90">
        <v>0.04</v>
      </c>
      <c r="D23" s="61">
        <v>4</v>
      </c>
      <c r="E23" s="90">
        <v>0.03</v>
      </c>
      <c r="F23" s="56">
        <v>3</v>
      </c>
      <c r="G23" s="76">
        <v>0.03</v>
      </c>
      <c r="H23" s="56">
        <v>1</v>
      </c>
      <c r="I23" s="76">
        <v>0.01</v>
      </c>
      <c r="J23" s="56">
        <v>6</v>
      </c>
      <c r="K23" s="76">
        <f t="shared" si="3"/>
        <v>0.13043478260869565</v>
      </c>
      <c r="L23" s="52">
        <v>4</v>
      </c>
      <c r="M23" s="76">
        <f t="shared" si="2"/>
        <v>9.7560975609756101E-2</v>
      </c>
    </row>
    <row r="24" spans="1:14" ht="21" customHeight="1" x14ac:dyDescent="0.25">
      <c r="A24" s="129" t="s">
        <v>161</v>
      </c>
      <c r="B24" s="67">
        <v>4</v>
      </c>
      <c r="C24" s="94">
        <v>0.03</v>
      </c>
      <c r="D24" s="67">
        <v>4</v>
      </c>
      <c r="E24" s="94">
        <v>0.03</v>
      </c>
      <c r="F24" s="67">
        <v>1</v>
      </c>
      <c r="G24" s="81">
        <v>0.01</v>
      </c>
      <c r="H24" s="67">
        <v>3</v>
      </c>
      <c r="I24" s="81">
        <v>0.04</v>
      </c>
      <c r="J24" s="67">
        <v>1</v>
      </c>
      <c r="K24" s="81">
        <f t="shared" si="3"/>
        <v>2.1739130434782608E-2</v>
      </c>
      <c r="L24" s="44">
        <v>1</v>
      </c>
      <c r="M24" s="81">
        <f t="shared" si="2"/>
        <v>2.4390243902439025E-2</v>
      </c>
    </row>
    <row r="25" spans="1:14" ht="21" customHeight="1" x14ac:dyDescent="0.25">
      <c r="A25" s="328" t="s">
        <v>162</v>
      </c>
      <c r="B25" s="52">
        <v>8</v>
      </c>
      <c r="C25" s="76">
        <v>0.06</v>
      </c>
      <c r="D25" s="52">
        <v>3</v>
      </c>
      <c r="E25" s="76">
        <v>0.03</v>
      </c>
      <c r="F25" s="56">
        <v>2</v>
      </c>
      <c r="G25" s="79">
        <v>0.02</v>
      </c>
      <c r="H25" s="56">
        <v>0</v>
      </c>
      <c r="I25" s="79">
        <v>0</v>
      </c>
      <c r="J25" s="56">
        <v>0</v>
      </c>
      <c r="K25" s="76">
        <f t="shared" si="3"/>
        <v>0</v>
      </c>
      <c r="L25" s="52">
        <v>0</v>
      </c>
      <c r="M25" s="76">
        <f t="shared" si="2"/>
        <v>0</v>
      </c>
    </row>
    <row r="26" spans="1:14" ht="21" customHeight="1" x14ac:dyDescent="0.25">
      <c r="A26" s="129" t="s">
        <v>163</v>
      </c>
      <c r="B26" s="67">
        <v>1</v>
      </c>
      <c r="C26" s="81">
        <v>0.01</v>
      </c>
      <c r="D26" s="67">
        <v>1</v>
      </c>
      <c r="E26" s="81">
        <v>0.01</v>
      </c>
      <c r="F26" s="67">
        <v>1</v>
      </c>
      <c r="G26" s="82">
        <v>0.01</v>
      </c>
      <c r="H26" s="67">
        <v>1</v>
      </c>
      <c r="I26" s="82">
        <v>0.01</v>
      </c>
      <c r="J26" s="67">
        <v>0</v>
      </c>
      <c r="K26" s="81">
        <f t="shared" si="3"/>
        <v>0</v>
      </c>
      <c r="L26" s="44">
        <v>0</v>
      </c>
      <c r="M26" s="81">
        <f t="shared" si="2"/>
        <v>0</v>
      </c>
    </row>
    <row r="27" spans="1:14" ht="21" customHeight="1" x14ac:dyDescent="0.25">
      <c r="A27" s="328" t="s">
        <v>164</v>
      </c>
      <c r="B27" s="61">
        <v>1</v>
      </c>
      <c r="C27" s="76">
        <v>0.01</v>
      </c>
      <c r="D27" s="61">
        <v>1</v>
      </c>
      <c r="E27" s="76">
        <v>0.01</v>
      </c>
      <c r="F27" s="56">
        <v>0</v>
      </c>
      <c r="G27" s="76">
        <v>0</v>
      </c>
      <c r="H27" s="56">
        <v>0</v>
      </c>
      <c r="I27" s="76">
        <v>0</v>
      </c>
      <c r="J27" s="56">
        <v>0</v>
      </c>
      <c r="K27" s="76">
        <f t="shared" si="3"/>
        <v>0</v>
      </c>
      <c r="L27" s="52">
        <v>0</v>
      </c>
      <c r="M27" s="76">
        <f t="shared" si="2"/>
        <v>0</v>
      </c>
    </row>
    <row r="28" spans="1:14" ht="21" customHeight="1" x14ac:dyDescent="0.25">
      <c r="A28" s="327" t="s">
        <v>124</v>
      </c>
      <c r="B28" s="274">
        <v>118</v>
      </c>
      <c r="C28" s="117">
        <v>1.01</v>
      </c>
      <c r="D28" s="274">
        <v>118</v>
      </c>
      <c r="E28" s="117">
        <v>1.01</v>
      </c>
      <c r="F28" s="274">
        <v>100</v>
      </c>
      <c r="G28" s="77">
        <v>1</v>
      </c>
      <c r="H28" s="274">
        <v>81</v>
      </c>
      <c r="I28" s="77">
        <v>1</v>
      </c>
      <c r="J28" s="274">
        <f>SUM(J20:J27)</f>
        <v>46</v>
      </c>
      <c r="K28" s="77">
        <f>SUM(K20:K27)</f>
        <v>1</v>
      </c>
      <c r="L28" s="274">
        <f>SUM(L20:L27)</f>
        <v>43</v>
      </c>
      <c r="M28" s="77">
        <f>SUM(M20:M27)</f>
        <v>1.0487804878048781</v>
      </c>
      <c r="N28" s="295" t="s">
        <v>273</v>
      </c>
    </row>
    <row r="29" spans="1:14" ht="21" customHeight="1" x14ac:dyDescent="0.25">
      <c r="A29" s="129"/>
      <c r="B29" s="44"/>
      <c r="C29" s="45"/>
      <c r="D29" s="44"/>
      <c r="E29" s="45"/>
      <c r="F29" s="44"/>
      <c r="G29" s="45"/>
      <c r="H29" s="44"/>
      <c r="I29" s="45"/>
    </row>
    <row r="30" spans="1:14" ht="21" customHeight="1" x14ac:dyDescent="0.25">
      <c r="A30" s="129"/>
      <c r="B30" s="44"/>
      <c r="C30" s="45"/>
      <c r="D30" s="44"/>
      <c r="E30" s="45"/>
      <c r="F30" s="44"/>
      <c r="G30" s="45"/>
      <c r="H30" s="44"/>
      <c r="I30" s="45"/>
    </row>
    <row r="31" spans="1:14" ht="30" customHeight="1" x14ac:dyDescent="0.25">
      <c r="A31" s="425" t="s">
        <v>165</v>
      </c>
      <c r="B31" s="425"/>
      <c r="C31" s="425"/>
      <c r="D31" s="425"/>
      <c r="E31" s="425"/>
      <c r="F31" s="425"/>
      <c r="G31" s="425"/>
      <c r="H31" s="425"/>
      <c r="I31" s="425"/>
    </row>
    <row r="32" spans="1:14" ht="21" customHeight="1" x14ac:dyDescent="0.25">
      <c r="A32" s="332" t="s">
        <v>271</v>
      </c>
      <c r="B32" s="333" t="s">
        <v>241</v>
      </c>
      <c r="C32" s="334" t="s">
        <v>257</v>
      </c>
      <c r="D32" s="333" t="s">
        <v>242</v>
      </c>
      <c r="E32" s="334" t="s">
        <v>258</v>
      </c>
      <c r="F32" s="333" t="s">
        <v>243</v>
      </c>
      <c r="G32" s="334" t="s">
        <v>259</v>
      </c>
      <c r="H32" s="333" t="s">
        <v>244</v>
      </c>
      <c r="I32" s="334" t="s">
        <v>260</v>
      </c>
      <c r="J32" s="333" t="s">
        <v>245</v>
      </c>
      <c r="K32" s="334" t="s">
        <v>261</v>
      </c>
      <c r="L32" s="334" t="s">
        <v>246</v>
      </c>
      <c r="M32" s="334" t="s">
        <v>262</v>
      </c>
    </row>
    <row r="33" spans="1:13" ht="21" customHeight="1" x14ac:dyDescent="0.25">
      <c r="A33" s="326" t="s">
        <v>271</v>
      </c>
      <c r="B33" s="37" t="s">
        <v>84</v>
      </c>
      <c r="C33" s="38" t="s">
        <v>85</v>
      </c>
      <c r="D33" s="37" t="s">
        <v>84</v>
      </c>
      <c r="E33" s="38" t="s">
        <v>85</v>
      </c>
      <c r="F33" s="37" t="s">
        <v>84</v>
      </c>
      <c r="G33" s="38" t="s">
        <v>85</v>
      </c>
      <c r="H33" s="37" t="s">
        <v>84</v>
      </c>
      <c r="I33" s="38" t="s">
        <v>85</v>
      </c>
      <c r="J33" s="36" t="s">
        <v>84</v>
      </c>
      <c r="K33" s="38" t="s">
        <v>85</v>
      </c>
      <c r="L33" s="36" t="s">
        <v>84</v>
      </c>
      <c r="M33" s="38" t="s">
        <v>85</v>
      </c>
    </row>
    <row r="34" spans="1:13" ht="30" customHeight="1" x14ac:dyDescent="0.25">
      <c r="A34" s="327" t="s">
        <v>86</v>
      </c>
      <c r="B34" s="180">
        <v>1197</v>
      </c>
      <c r="C34" s="410"/>
      <c r="D34" s="180">
        <v>1188</v>
      </c>
      <c r="E34" s="410"/>
      <c r="F34" s="180">
        <v>1150</v>
      </c>
      <c r="G34" s="410"/>
      <c r="H34" s="180">
        <v>1179</v>
      </c>
      <c r="I34" s="410"/>
      <c r="J34" s="180">
        <v>1171</v>
      </c>
      <c r="K34" s="410"/>
      <c r="L34" s="180">
        <v>1152</v>
      </c>
      <c r="M34" s="410"/>
    </row>
    <row r="35" spans="1:13" ht="21" customHeight="1" x14ac:dyDescent="0.25">
      <c r="A35" s="182" t="s">
        <v>166</v>
      </c>
      <c r="B35" s="182"/>
      <c r="C35" s="182"/>
      <c r="D35" s="182"/>
      <c r="E35" s="182"/>
      <c r="F35" s="182"/>
      <c r="G35" s="182"/>
      <c r="H35" s="182"/>
      <c r="I35" s="182"/>
      <c r="J35" s="182"/>
      <c r="K35" s="182"/>
      <c r="L35" s="218"/>
      <c r="M35" s="218"/>
    </row>
    <row r="36" spans="1:13" ht="21" customHeight="1" x14ac:dyDescent="0.25">
      <c r="A36" s="129" t="s">
        <v>167</v>
      </c>
      <c r="B36" s="156">
        <v>19</v>
      </c>
      <c r="C36" s="45">
        <v>0.02</v>
      </c>
      <c r="D36" s="156">
        <v>20</v>
      </c>
      <c r="E36" s="45">
        <v>0.02</v>
      </c>
      <c r="F36" s="92">
        <v>19</v>
      </c>
      <c r="G36" s="82">
        <v>0.02</v>
      </c>
      <c r="H36" s="92">
        <v>23</v>
      </c>
      <c r="I36" s="45">
        <v>0.02</v>
      </c>
      <c r="J36" s="92">
        <v>27</v>
      </c>
      <c r="K36" s="45">
        <f>J36/$J$34</f>
        <v>2.3057216054654141E-2</v>
      </c>
      <c r="L36" s="156">
        <v>27</v>
      </c>
      <c r="M36" s="45">
        <f t="shared" ref="M36:M42" si="4">L36/$L$34</f>
        <v>2.34375E-2</v>
      </c>
    </row>
    <row r="37" spans="1:13" ht="21" customHeight="1" x14ac:dyDescent="0.25">
      <c r="A37" s="328" t="s">
        <v>168</v>
      </c>
      <c r="B37" s="56">
        <v>33</v>
      </c>
      <c r="C37" s="76">
        <v>0.03</v>
      </c>
      <c r="D37" s="56">
        <v>35</v>
      </c>
      <c r="E37" s="76">
        <v>0.04</v>
      </c>
      <c r="F37" s="89">
        <v>34</v>
      </c>
      <c r="G37" s="76">
        <v>0.03</v>
      </c>
      <c r="H37" s="56">
        <v>43</v>
      </c>
      <c r="I37" s="76">
        <v>0.04</v>
      </c>
      <c r="J37" s="56">
        <v>40</v>
      </c>
      <c r="K37" s="76">
        <f t="shared" ref="K37:K42" si="5">J37/$J$34</f>
        <v>3.4158838599487616E-2</v>
      </c>
      <c r="L37" s="52">
        <v>40</v>
      </c>
      <c r="M37" s="76">
        <f t="shared" si="4"/>
        <v>3.4722222222222224E-2</v>
      </c>
    </row>
    <row r="38" spans="1:13" ht="21" customHeight="1" x14ac:dyDescent="0.25">
      <c r="A38" s="129" t="s">
        <v>169</v>
      </c>
      <c r="B38" s="67">
        <v>2</v>
      </c>
      <c r="C38" s="81">
        <v>0</v>
      </c>
      <c r="D38" s="67">
        <v>3</v>
      </c>
      <c r="E38" s="81">
        <v>0</v>
      </c>
      <c r="F38" s="93">
        <v>3</v>
      </c>
      <c r="G38" s="81">
        <v>0</v>
      </c>
      <c r="H38" s="67">
        <v>3</v>
      </c>
      <c r="I38" s="81">
        <v>0</v>
      </c>
      <c r="J38" s="67">
        <v>3</v>
      </c>
      <c r="K38" s="81">
        <f t="shared" si="5"/>
        <v>2.5619128949615714E-3</v>
      </c>
      <c r="L38" s="44">
        <v>4</v>
      </c>
      <c r="M38" s="81">
        <f t="shared" si="4"/>
        <v>3.472222222222222E-3</v>
      </c>
    </row>
    <row r="39" spans="1:13" ht="21" customHeight="1" x14ac:dyDescent="0.25">
      <c r="A39" s="328" t="s">
        <v>170</v>
      </c>
      <c r="B39" s="61">
        <v>0</v>
      </c>
      <c r="C39" s="79">
        <v>0</v>
      </c>
      <c r="D39" s="61">
        <v>0</v>
      </c>
      <c r="E39" s="79">
        <v>0</v>
      </c>
      <c r="F39" s="61">
        <v>0</v>
      </c>
      <c r="G39" s="79">
        <v>0</v>
      </c>
      <c r="H39" s="61">
        <v>0</v>
      </c>
      <c r="I39" s="76">
        <v>0</v>
      </c>
      <c r="J39" s="61">
        <v>0</v>
      </c>
      <c r="K39" s="76">
        <f t="shared" si="5"/>
        <v>0</v>
      </c>
      <c r="L39" s="288">
        <v>0</v>
      </c>
      <c r="M39" s="76">
        <f t="shared" si="4"/>
        <v>0</v>
      </c>
    </row>
    <row r="40" spans="1:13" ht="21" customHeight="1" x14ac:dyDescent="0.25">
      <c r="A40" s="129" t="s">
        <v>171</v>
      </c>
      <c r="B40" s="44">
        <v>2</v>
      </c>
      <c r="C40" s="82">
        <v>0</v>
      </c>
      <c r="D40" s="44">
        <v>2</v>
      </c>
      <c r="E40" s="82">
        <v>0</v>
      </c>
      <c r="F40" s="92">
        <v>2</v>
      </c>
      <c r="G40" s="82">
        <v>0</v>
      </c>
      <c r="H40" s="92">
        <v>2</v>
      </c>
      <c r="I40" s="81">
        <v>0</v>
      </c>
      <c r="J40" s="92">
        <v>1</v>
      </c>
      <c r="K40" s="81">
        <f t="shared" si="5"/>
        <v>8.5397096498719043E-4</v>
      </c>
      <c r="L40" s="156">
        <v>1</v>
      </c>
      <c r="M40" s="81">
        <f t="shared" si="4"/>
        <v>8.6805555555555551E-4</v>
      </c>
    </row>
    <row r="41" spans="1:13" ht="21" customHeight="1" x14ac:dyDescent="0.25">
      <c r="A41" s="328" t="s">
        <v>172</v>
      </c>
      <c r="B41" s="91">
        <v>1138</v>
      </c>
      <c r="C41" s="76">
        <v>0.95</v>
      </c>
      <c r="D41" s="91">
        <v>1124</v>
      </c>
      <c r="E41" s="76">
        <v>0.95</v>
      </c>
      <c r="F41" s="91">
        <v>1088</v>
      </c>
      <c r="G41" s="79">
        <v>0.95</v>
      </c>
      <c r="H41" s="179">
        <v>1103</v>
      </c>
      <c r="I41" s="76">
        <v>0.94</v>
      </c>
      <c r="J41" s="179">
        <v>1097</v>
      </c>
      <c r="K41" s="76">
        <f t="shared" si="5"/>
        <v>0.93680614859094791</v>
      </c>
      <c r="L41" s="179">
        <v>1073</v>
      </c>
      <c r="M41" s="76">
        <f t="shared" si="4"/>
        <v>0.93142361111111116</v>
      </c>
    </row>
    <row r="42" spans="1:13" ht="21" customHeight="1" x14ac:dyDescent="0.25">
      <c r="A42" s="129" t="s">
        <v>173</v>
      </c>
      <c r="B42" s="67">
        <v>3</v>
      </c>
      <c r="C42" s="81">
        <v>0</v>
      </c>
      <c r="D42" s="67">
        <v>4</v>
      </c>
      <c r="E42" s="81">
        <v>0</v>
      </c>
      <c r="F42" s="67">
        <v>4</v>
      </c>
      <c r="G42" s="81">
        <v>0</v>
      </c>
      <c r="H42" s="67">
        <v>5</v>
      </c>
      <c r="I42" s="81">
        <v>0</v>
      </c>
      <c r="J42" s="67">
        <v>3</v>
      </c>
      <c r="K42" s="81">
        <f t="shared" si="5"/>
        <v>2.5619128949615714E-3</v>
      </c>
      <c r="L42" s="44">
        <v>7</v>
      </c>
      <c r="M42" s="81">
        <f t="shared" si="4"/>
        <v>6.076388888888889E-3</v>
      </c>
    </row>
    <row r="43" spans="1:13" ht="21" customHeight="1" x14ac:dyDescent="0.25">
      <c r="A43" s="327" t="s">
        <v>124</v>
      </c>
      <c r="B43" s="55">
        <v>1197</v>
      </c>
      <c r="C43" s="77">
        <v>1</v>
      </c>
      <c r="D43" s="55">
        <v>1188</v>
      </c>
      <c r="E43" s="77">
        <v>1.01</v>
      </c>
      <c r="F43" s="55">
        <v>1150</v>
      </c>
      <c r="G43" s="77">
        <v>1</v>
      </c>
      <c r="H43" s="55">
        <v>1179</v>
      </c>
      <c r="I43" s="77">
        <v>1</v>
      </c>
      <c r="J43" s="50">
        <f>SUM(J36:J42)</f>
        <v>1171</v>
      </c>
      <c r="K43" s="74">
        <f>SUM(K36:K42)</f>
        <v>1</v>
      </c>
      <c r="L43" s="50"/>
      <c r="M43" s="74">
        <f>SUM(M36:M42)</f>
        <v>1</v>
      </c>
    </row>
    <row r="44" spans="1:13" ht="21" customHeight="1" x14ac:dyDescent="0.25">
      <c r="A44" s="182" t="s">
        <v>174</v>
      </c>
      <c r="B44" s="182"/>
      <c r="C44" s="182"/>
      <c r="D44" s="182"/>
      <c r="E44" s="182"/>
      <c r="F44" s="182"/>
      <c r="G44" s="182"/>
      <c r="H44" s="182"/>
      <c r="I44" s="183"/>
      <c r="J44" s="182"/>
      <c r="K44" s="182"/>
      <c r="L44" s="182"/>
      <c r="M44" s="182"/>
    </row>
    <row r="45" spans="1:13" ht="30" x14ac:dyDescent="0.25">
      <c r="A45" s="129" t="s">
        <v>175</v>
      </c>
      <c r="B45" s="92">
        <v>70</v>
      </c>
      <c r="C45" s="45">
        <v>0.06</v>
      </c>
      <c r="D45" s="92">
        <v>430</v>
      </c>
      <c r="E45" s="45">
        <v>0.38</v>
      </c>
      <c r="F45" s="67">
        <v>485</v>
      </c>
      <c r="G45" s="82">
        <v>0.45</v>
      </c>
      <c r="H45" s="69">
        <v>458</v>
      </c>
      <c r="I45" s="81">
        <v>0.42</v>
      </c>
      <c r="J45" s="292" t="s">
        <v>176</v>
      </c>
      <c r="K45" s="292" t="s">
        <v>176</v>
      </c>
      <c r="L45" s="292" t="s">
        <v>176</v>
      </c>
      <c r="M45" s="292" t="s">
        <v>176</v>
      </c>
    </row>
    <row r="46" spans="1:13" ht="30" x14ac:dyDescent="0.25">
      <c r="A46" s="328" t="s">
        <v>177</v>
      </c>
      <c r="B46" s="56">
        <v>420</v>
      </c>
      <c r="C46" s="76">
        <v>0.37</v>
      </c>
      <c r="D46" s="56">
        <v>60</v>
      </c>
      <c r="E46" s="76">
        <v>0.05</v>
      </c>
      <c r="F46" s="56">
        <v>424</v>
      </c>
      <c r="G46" s="76">
        <v>0.39</v>
      </c>
      <c r="H46" s="178">
        <v>60</v>
      </c>
      <c r="I46" s="76">
        <v>0.06</v>
      </c>
      <c r="J46" s="292" t="s">
        <v>176</v>
      </c>
      <c r="K46" s="292" t="s">
        <v>176</v>
      </c>
      <c r="L46" s="292" t="s">
        <v>176</v>
      </c>
      <c r="M46" s="292" t="s">
        <v>176</v>
      </c>
    </row>
    <row r="47" spans="1:13" ht="30" x14ac:dyDescent="0.25">
      <c r="A47" s="129" t="s">
        <v>178</v>
      </c>
      <c r="B47" s="92">
        <v>522</v>
      </c>
      <c r="C47" s="45">
        <v>0.46</v>
      </c>
      <c r="D47" s="92">
        <v>519</v>
      </c>
      <c r="E47" s="45">
        <v>0.46</v>
      </c>
      <c r="F47" s="67">
        <v>59</v>
      </c>
      <c r="G47" s="82">
        <v>0.05</v>
      </c>
      <c r="H47" s="69">
        <v>454</v>
      </c>
      <c r="I47" s="81">
        <v>0.42</v>
      </c>
      <c r="J47" s="292" t="s">
        <v>176</v>
      </c>
      <c r="K47" s="292" t="s">
        <v>176</v>
      </c>
      <c r="L47" s="292" t="s">
        <v>176</v>
      </c>
      <c r="M47" s="292" t="s">
        <v>176</v>
      </c>
    </row>
    <row r="48" spans="1:13" ht="30" x14ac:dyDescent="0.25">
      <c r="A48" s="328" t="s">
        <v>179</v>
      </c>
      <c r="B48" s="61">
        <v>100</v>
      </c>
      <c r="C48" s="53">
        <v>0.09</v>
      </c>
      <c r="D48" s="61">
        <v>93</v>
      </c>
      <c r="E48" s="53">
        <v>0.08</v>
      </c>
      <c r="F48" s="61">
        <v>99</v>
      </c>
      <c r="G48" s="79">
        <v>0.09</v>
      </c>
      <c r="H48" s="91">
        <v>110</v>
      </c>
      <c r="I48" s="76">
        <v>0.1</v>
      </c>
      <c r="J48" s="292" t="s">
        <v>176</v>
      </c>
      <c r="K48" s="292" t="s">
        <v>176</v>
      </c>
      <c r="L48" s="292" t="s">
        <v>176</v>
      </c>
      <c r="M48" s="292" t="s">
        <v>176</v>
      </c>
    </row>
    <row r="49" spans="1:14" ht="30" x14ac:dyDescent="0.25">
      <c r="A49" s="129" t="s">
        <v>180</v>
      </c>
      <c r="B49" s="44">
        <v>26</v>
      </c>
      <c r="C49" s="81">
        <v>0.02</v>
      </c>
      <c r="D49" s="44">
        <v>22</v>
      </c>
      <c r="E49" s="81">
        <v>0.02</v>
      </c>
      <c r="F49" s="67">
        <v>21</v>
      </c>
      <c r="G49" s="81">
        <v>0.02</v>
      </c>
      <c r="H49" s="69">
        <v>21</v>
      </c>
      <c r="I49" s="81">
        <v>0.02</v>
      </c>
      <c r="J49" s="292" t="s">
        <v>176</v>
      </c>
      <c r="K49" s="292" t="s">
        <v>176</v>
      </c>
      <c r="L49" s="292" t="s">
        <v>176</v>
      </c>
      <c r="M49" s="292" t="s">
        <v>176</v>
      </c>
    </row>
    <row r="50" spans="1:14" ht="21" customHeight="1" x14ac:dyDescent="0.25">
      <c r="A50" s="327" t="s">
        <v>124</v>
      </c>
      <c r="B50" s="62">
        <v>1138</v>
      </c>
      <c r="C50" s="74">
        <v>1</v>
      </c>
      <c r="D50" s="62">
        <v>1124</v>
      </c>
      <c r="E50" s="74">
        <v>1</v>
      </c>
      <c r="F50" s="55">
        <v>1088</v>
      </c>
      <c r="G50" s="77">
        <v>1</v>
      </c>
      <c r="H50" s="55">
        <v>1103</v>
      </c>
      <c r="I50" s="77">
        <v>1</v>
      </c>
      <c r="J50" s="190"/>
      <c r="K50" s="77"/>
      <c r="L50" s="190"/>
      <c r="M50" s="77"/>
    </row>
    <row r="51" spans="1:14" ht="21" customHeight="1" x14ac:dyDescent="0.25">
      <c r="A51" s="182" t="s">
        <v>181</v>
      </c>
      <c r="B51" s="182"/>
      <c r="C51" s="182"/>
      <c r="D51" s="182"/>
      <c r="E51" s="182"/>
      <c r="F51" s="182"/>
      <c r="G51" s="182"/>
      <c r="H51" s="182"/>
      <c r="I51" s="183"/>
      <c r="J51" s="182"/>
      <c r="K51" s="182"/>
      <c r="L51" s="182"/>
      <c r="M51" s="182"/>
    </row>
    <row r="52" spans="1:14" ht="21" customHeight="1" x14ac:dyDescent="0.25">
      <c r="A52" s="129" t="s">
        <v>177</v>
      </c>
      <c r="B52" s="67">
        <v>220</v>
      </c>
      <c r="C52" s="81">
        <v>0.1</v>
      </c>
      <c r="D52" s="67">
        <v>211</v>
      </c>
      <c r="E52" s="81">
        <v>0.1</v>
      </c>
      <c r="F52" s="92">
        <v>199</v>
      </c>
      <c r="G52" s="45">
        <v>0.1</v>
      </c>
      <c r="H52" s="69">
        <v>210</v>
      </c>
      <c r="I52" s="82">
        <v>0.08</v>
      </c>
      <c r="J52" s="92">
        <v>268</v>
      </c>
      <c r="K52" s="45">
        <f>J52/$J$57</f>
        <v>0.10651828298887123</v>
      </c>
      <c r="L52" s="156">
        <v>253</v>
      </c>
      <c r="M52" s="45">
        <f>L52/$L$57</f>
        <v>0.1066610455311973</v>
      </c>
    </row>
    <row r="53" spans="1:14" ht="21" customHeight="1" x14ac:dyDescent="0.25">
      <c r="A53" s="328" t="s">
        <v>175</v>
      </c>
      <c r="B53" s="61">
        <v>796</v>
      </c>
      <c r="C53" s="79">
        <v>0.38</v>
      </c>
      <c r="D53" s="61">
        <v>861</v>
      </c>
      <c r="E53" s="79">
        <v>0.4</v>
      </c>
      <c r="F53" s="52">
        <v>811</v>
      </c>
      <c r="G53" s="76">
        <v>0.39</v>
      </c>
      <c r="H53" s="178">
        <v>1125</v>
      </c>
      <c r="I53" s="76">
        <v>0.43</v>
      </c>
      <c r="J53" s="52">
        <v>1007</v>
      </c>
      <c r="K53" s="76">
        <f t="shared" ref="K53:K56" si="6">J53/$J$57</f>
        <v>0.40023847376788552</v>
      </c>
      <c r="L53" s="52">
        <v>879</v>
      </c>
      <c r="M53" s="76">
        <f>L53/$L$57</f>
        <v>0.37057335581787521</v>
      </c>
    </row>
    <row r="54" spans="1:14" ht="24.75" customHeight="1" x14ac:dyDescent="0.25">
      <c r="A54" s="129" t="s">
        <v>178</v>
      </c>
      <c r="B54" s="67">
        <v>783</v>
      </c>
      <c r="C54" s="81">
        <v>0.37</v>
      </c>
      <c r="D54" s="67">
        <v>791</v>
      </c>
      <c r="E54" s="81">
        <v>0.36</v>
      </c>
      <c r="F54" s="67">
        <v>732</v>
      </c>
      <c r="G54" s="82">
        <v>0.35</v>
      </c>
      <c r="H54" s="69">
        <v>736</v>
      </c>
      <c r="I54" s="82">
        <v>0.28000000000000003</v>
      </c>
      <c r="J54" s="67">
        <v>791</v>
      </c>
      <c r="K54" s="81">
        <f t="shared" si="6"/>
        <v>0.31438791732909382</v>
      </c>
      <c r="L54" s="44">
        <v>789</v>
      </c>
      <c r="M54" s="81">
        <f>L54/$L$57</f>
        <v>0.33263069139966273</v>
      </c>
    </row>
    <row r="55" spans="1:14" ht="21" customHeight="1" x14ac:dyDescent="0.25">
      <c r="A55" s="328" t="s">
        <v>179</v>
      </c>
      <c r="B55" s="61">
        <v>242</v>
      </c>
      <c r="C55" s="79">
        <v>0.12</v>
      </c>
      <c r="D55" s="61">
        <v>256</v>
      </c>
      <c r="E55" s="79">
        <v>0.12</v>
      </c>
      <c r="F55" s="61">
        <v>62</v>
      </c>
      <c r="G55" s="79">
        <v>0.03</v>
      </c>
      <c r="H55" s="91">
        <v>445</v>
      </c>
      <c r="I55" s="79">
        <v>0.17</v>
      </c>
      <c r="J55" s="61">
        <v>373</v>
      </c>
      <c r="K55" s="76">
        <f t="shared" si="6"/>
        <v>0.14825119236883944</v>
      </c>
      <c r="L55" s="288">
        <v>381</v>
      </c>
      <c r="M55" s="76">
        <f>L55/$L$57</f>
        <v>0.16062394603709951</v>
      </c>
    </row>
    <row r="56" spans="1:14" ht="21" customHeight="1" x14ac:dyDescent="0.25">
      <c r="A56" s="129" t="s">
        <v>180</v>
      </c>
      <c r="B56" s="92">
        <v>59</v>
      </c>
      <c r="C56" s="45">
        <v>0.03</v>
      </c>
      <c r="D56" s="92">
        <v>55</v>
      </c>
      <c r="E56" s="45">
        <v>0.03</v>
      </c>
      <c r="F56" s="67">
        <v>276</v>
      </c>
      <c r="G56" s="82">
        <v>0.13</v>
      </c>
      <c r="H56" s="69">
        <v>72</v>
      </c>
      <c r="I56" s="81">
        <v>0.03</v>
      </c>
      <c r="J56" s="67">
        <v>77</v>
      </c>
      <c r="K56" s="81">
        <f t="shared" si="6"/>
        <v>3.0604133545310015E-2</v>
      </c>
      <c r="L56" s="44">
        <v>70</v>
      </c>
      <c r="M56" s="81">
        <f>L56/$L$57</f>
        <v>2.9510961214165261E-2</v>
      </c>
    </row>
    <row r="57" spans="1:14" ht="21" customHeight="1" x14ac:dyDescent="0.25">
      <c r="A57" s="327" t="s">
        <v>124</v>
      </c>
      <c r="B57" s="55">
        <v>2100</v>
      </c>
      <c r="C57" s="77">
        <v>1</v>
      </c>
      <c r="D57" s="55">
        <v>2174</v>
      </c>
      <c r="E57" s="77">
        <v>1</v>
      </c>
      <c r="F57" s="55">
        <v>2080</v>
      </c>
      <c r="G57" s="77">
        <v>1</v>
      </c>
      <c r="H57" s="55">
        <v>2588</v>
      </c>
      <c r="I57" s="77">
        <v>1</v>
      </c>
      <c r="J57" s="55">
        <f>SUM(J52:J56)</f>
        <v>2516</v>
      </c>
      <c r="K57" s="77">
        <f>SUM(K52:K56)</f>
        <v>1</v>
      </c>
      <c r="L57" s="50">
        <f>SUM(L52:L56)</f>
        <v>2372</v>
      </c>
      <c r="M57" s="77">
        <f>SUM(M52:M56)</f>
        <v>1</v>
      </c>
      <c r="N57" s="295" t="s">
        <v>273</v>
      </c>
    </row>
    <row r="58" spans="1:14" x14ac:dyDescent="0.25">
      <c r="A58" s="294" t="s">
        <v>272</v>
      </c>
    </row>
  </sheetData>
  <mergeCells count="1">
    <mergeCell ref="A31:I31"/>
  </mergeCells>
  <pageMargins left="0.7" right="0.7" top="0.75" bottom="0.75" header="0.3" footer="0.3"/>
  <pageSetup orientation="portrait" r:id="rId1"/>
  <legacy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e93371-3836-4d1f-8336-b0b0fd66c39e" xsi:nil="true"/>
    <lcf76f155ced4ddcb4097134ff3c332f xmlns="3e5a21f0-2319-487b-bce2-3d6054a15ecb">
      <Terms xmlns="http://schemas.microsoft.com/office/infopath/2007/PartnerControls"/>
    </lcf76f155ced4ddcb4097134ff3c332f>
    <SharedWithUsers xmlns="0910ef1c-4ea5-4eb2-bc4e-a260f10db062">
      <UserInfo>
        <DisplayName/>
        <AccountId xsi:nil="true"/>
        <AccountType/>
      </UserInfo>
    </SharedWithUsers>
    <Group xmlns="3e5a21f0-2319-487b-bce2-3d6054a15ec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223C3D9799D94EBED3EF7BA07462E3" ma:contentTypeVersion="19" ma:contentTypeDescription="Create a new document." ma:contentTypeScope="" ma:versionID="6adf0fe51ef961b8f8a2ea39f676e695">
  <xsd:schema xmlns:xsd="http://www.w3.org/2001/XMLSchema" xmlns:xs="http://www.w3.org/2001/XMLSchema" xmlns:p="http://schemas.microsoft.com/office/2006/metadata/properties" xmlns:ns2="0910ef1c-4ea5-4eb2-bc4e-a260f10db062" xmlns:ns3="3e5a21f0-2319-487b-bce2-3d6054a15ecb" xmlns:ns4="c6e93371-3836-4d1f-8336-b0b0fd66c39e" targetNamespace="http://schemas.microsoft.com/office/2006/metadata/properties" ma:root="true" ma:fieldsID="2b12189279fbde2750d7717f403b0f57" ns2:_="" ns3:_="" ns4:_="">
    <xsd:import namespace="0910ef1c-4ea5-4eb2-bc4e-a260f10db062"/>
    <xsd:import namespace="3e5a21f0-2319-487b-bce2-3d6054a15ecb"/>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Group"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0ef1c-4ea5-4eb2-bc4e-a260f10db0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5a21f0-2319-487b-bce2-3d6054a15e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Group" ma:index="23" nillable="true" ma:displayName="Group" ma:description="Comms services or Corp comms" ma:format="Dropdown" ma:internalName="Group">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b14fa1f-ba86-45f0-abc2-e8f4f1c0420e}" ma:internalName="TaxCatchAll" ma:showField="CatchAllData" ma:web="0910ef1c-4ea5-4eb2-bc4e-a260f10db0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9872C5-2045-4119-BCE5-FB4AA49EC7DF}">
  <ds:schemaRefs>
    <ds:schemaRef ds:uri="http://purl.org/dc/elements/1.1/"/>
    <ds:schemaRef ds:uri="http://www.w3.org/XML/1998/namespace"/>
    <ds:schemaRef ds:uri="http://schemas.microsoft.com/office/2006/documentManagement/types"/>
    <ds:schemaRef ds:uri="http://purl.org/dc/terms/"/>
    <ds:schemaRef ds:uri="59db3a20-cd76-483e-8241-5de0717f7c1b"/>
    <ds:schemaRef ds:uri="http://schemas.openxmlformats.org/package/2006/metadata/core-properties"/>
    <ds:schemaRef ds:uri="http://schemas.microsoft.com/office/infopath/2007/PartnerControls"/>
    <ds:schemaRef ds:uri="6ce987aa-ba57-409a-b474-072a10bf63c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D7EC0D5-C302-4A47-8A43-AA8CDE95D89F}">
  <ds:schemaRefs>
    <ds:schemaRef ds:uri="http://schemas.microsoft.com/sharepoint/v3/contenttype/forms"/>
  </ds:schemaRefs>
</ds:datastoreItem>
</file>

<file path=customXml/itemProps3.xml><?xml version="1.0" encoding="utf-8"?>
<ds:datastoreItem xmlns:ds="http://schemas.openxmlformats.org/officeDocument/2006/customXml" ds:itemID="{EC68B2EE-3FAA-49AA-9745-CBE0BDDD99E9}"/>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Appendix data</vt:lpstr>
      <vt:lpstr>MB Summary</vt:lpstr>
      <vt:lpstr>MB License Suitability</vt:lpstr>
      <vt:lpstr>MICs &amp; NQSMI</vt:lpstr>
      <vt:lpstr>Lender Types</vt:lpstr>
      <vt:lpstr>Remuneration</vt:lpstr>
      <vt:lpstr>E&amp;O Insurance</vt:lpstr>
      <vt:lpstr>Trust Accounts</vt:lpstr>
      <vt:lpstr>MB Information</vt:lpstr>
      <vt:lpstr>MB Supervision</vt:lpstr>
      <vt:lpstr>MA Summary</vt:lpstr>
      <vt:lpstr>MA Information</vt:lpstr>
      <vt:lpstr>'Lender Types'!_ftn1</vt:lpstr>
      <vt:lpstr>'Lender Types'!_ftn2</vt:lpstr>
      <vt:lpstr>'MA Information'!_Toc492541138</vt:lpstr>
      <vt:lpstr>'MA Information'!_Toc492541139</vt:lpstr>
      <vt:lpstr>'MA Information'!_Toc492541142</vt:lpstr>
      <vt:lpstr>'MA Information'!_Toc492541146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 2022 Appendix - January 11 </dc:title>
  <dc:subject/>
  <dc:creator>Antonio LaCivita</dc:creator>
  <cp:keywords/>
  <dc:description/>
  <cp:lastModifiedBy>Gregory Kozakewich</cp:lastModifiedBy>
  <cp:revision/>
  <dcterms:created xsi:type="dcterms:W3CDTF">2021-09-24T17:25:56Z</dcterms:created>
  <dcterms:modified xsi:type="dcterms:W3CDTF">2024-05-02T20:22:41Z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Order">
    <vt:r8>11520400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